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5440" windowHeight="14175" tabRatio="500"/>
  </bookViews>
  <sheets>
    <sheet name="Zadanie" sheetId="3" r:id="rId1"/>
    <sheet name="Figury" sheetId="4" r:id="rId2"/>
    <sheet name="Legenda" sheetId="8" r:id="rId3"/>
  </sheets>
  <definedNames>
    <definedName name="_xlnm._FilterDatabase">#REF!</definedName>
    <definedName name="fakt1R">#REF!</definedName>
    <definedName name="_xlnm.Print_Titles" localSheetId="1">Figury!$8:$10</definedName>
    <definedName name="_xlnm.Print_Titles" localSheetId="0">Zadanie!$8:$10</definedName>
    <definedName name="_xlnm.Print_Area" localSheetId="1">Figury!$A:$D</definedName>
    <definedName name="_xlnm.Print_Area" localSheetId="2">Legenda!$A$1:$D$65</definedName>
    <definedName name="_xlnm.Print_Area" localSheetId="0">Zadanie!$A:$AH</definedName>
  </definedNames>
  <calcPr calcId="125725"/>
</workbook>
</file>

<file path=xl/calcChain.xml><?xml version="1.0" encoding="utf-8"?>
<calcChain xmlns="http://schemas.openxmlformats.org/spreadsheetml/2006/main">
  <c r="W392" i="3"/>
  <c r="E392"/>
  <c r="N392"/>
  <c r="L392"/>
  <c r="J392"/>
  <c r="I392"/>
  <c r="H392"/>
  <c r="W390"/>
  <c r="E390"/>
  <c r="N390"/>
  <c r="L390"/>
  <c r="J390"/>
  <c r="I390"/>
  <c r="H390"/>
  <c r="W388"/>
  <c r="E388"/>
  <c r="N388"/>
  <c r="L388"/>
  <c r="J388"/>
  <c r="I388"/>
  <c r="H388"/>
  <c r="N387"/>
  <c r="L387"/>
  <c r="J387"/>
  <c r="H387"/>
  <c r="W384"/>
  <c r="E384"/>
  <c r="N384"/>
  <c r="L384"/>
  <c r="J384"/>
  <c r="I384"/>
  <c r="H384"/>
  <c r="N382"/>
  <c r="L382"/>
  <c r="J382"/>
  <c r="I382"/>
  <c r="N374"/>
  <c r="L374"/>
  <c r="J374"/>
  <c r="H374"/>
  <c r="W371"/>
  <c r="E371"/>
  <c r="N371"/>
  <c r="L371"/>
  <c r="J371"/>
  <c r="I371"/>
  <c r="H371"/>
  <c r="N370"/>
  <c r="L370"/>
  <c r="J370"/>
  <c r="H370"/>
  <c r="W367"/>
  <c r="E367"/>
  <c r="N367"/>
  <c r="L367"/>
  <c r="J367"/>
  <c r="I367"/>
  <c r="H367"/>
  <c r="N366"/>
  <c r="L366"/>
  <c r="J366"/>
  <c r="H366"/>
  <c r="W362"/>
  <c r="E362"/>
  <c r="N362"/>
  <c r="L362"/>
  <c r="J362"/>
  <c r="I362"/>
  <c r="H362"/>
  <c r="W360"/>
  <c r="E360"/>
  <c r="N360"/>
  <c r="L360"/>
  <c r="J360"/>
  <c r="I360"/>
  <c r="H360"/>
  <c r="N358"/>
  <c r="L358"/>
  <c r="J358"/>
  <c r="H358"/>
  <c r="N357"/>
  <c r="L357"/>
  <c r="J357"/>
  <c r="H357"/>
  <c r="W354"/>
  <c r="E354"/>
  <c r="N354"/>
  <c r="L354"/>
  <c r="J354"/>
  <c r="I354"/>
  <c r="H354"/>
  <c r="N352"/>
  <c r="L352"/>
  <c r="J352"/>
  <c r="H352"/>
  <c r="N350"/>
  <c r="L350"/>
  <c r="J350"/>
  <c r="H350"/>
  <c r="W347"/>
  <c r="E347"/>
  <c r="N347"/>
  <c r="L347"/>
  <c r="J347"/>
  <c r="I347"/>
  <c r="H347"/>
  <c r="N346"/>
  <c r="L346"/>
  <c r="J346"/>
  <c r="H346"/>
  <c r="N344"/>
  <c r="L344"/>
  <c r="J344"/>
  <c r="I344"/>
  <c r="N339"/>
  <c r="L339"/>
  <c r="J339"/>
  <c r="H339"/>
  <c r="W336"/>
  <c r="E336"/>
  <c r="N336"/>
  <c r="L336"/>
  <c r="J336"/>
  <c r="I336"/>
  <c r="H336"/>
  <c r="N335"/>
  <c r="L335"/>
  <c r="J335"/>
  <c r="H335"/>
  <c r="N333"/>
  <c r="L333"/>
  <c r="J333"/>
  <c r="H333"/>
  <c r="W330"/>
  <c r="E330"/>
  <c r="N330"/>
  <c r="L330"/>
  <c r="J330"/>
  <c r="I330"/>
  <c r="H330"/>
  <c r="N329"/>
  <c r="L329"/>
  <c r="J329"/>
  <c r="H329"/>
  <c r="N328"/>
  <c r="L328"/>
  <c r="J328"/>
  <c r="H328"/>
  <c r="N326"/>
  <c r="L326"/>
  <c r="J326"/>
  <c r="I326"/>
  <c r="N324"/>
  <c r="L324"/>
  <c r="J324"/>
  <c r="H324"/>
  <c r="W321"/>
  <c r="E321"/>
  <c r="N321"/>
  <c r="L321"/>
  <c r="J321"/>
  <c r="I321"/>
  <c r="H321"/>
  <c r="N320"/>
  <c r="L320"/>
  <c r="J320"/>
  <c r="H320"/>
  <c r="N319"/>
  <c r="L319"/>
  <c r="J319"/>
  <c r="I319"/>
  <c r="N318"/>
  <c r="L318"/>
  <c r="J318"/>
  <c r="H318"/>
  <c r="N317"/>
  <c r="L317"/>
  <c r="J317"/>
  <c r="I317"/>
  <c r="N316"/>
  <c r="L316"/>
  <c r="J316"/>
  <c r="H316"/>
  <c r="N315"/>
  <c r="L315"/>
  <c r="J315"/>
  <c r="I315"/>
  <c r="N314"/>
  <c r="L314"/>
  <c r="J314"/>
  <c r="H314"/>
  <c r="N313"/>
  <c r="L313"/>
  <c r="J313"/>
  <c r="I313"/>
  <c r="N312"/>
  <c r="L312"/>
  <c r="J312"/>
  <c r="H312"/>
  <c r="N311"/>
  <c r="L311"/>
  <c r="J311"/>
  <c r="I311"/>
  <c r="N310"/>
  <c r="L310"/>
  <c r="J310"/>
  <c r="H310"/>
  <c r="N309"/>
  <c r="L309"/>
  <c r="J309"/>
  <c r="I309"/>
  <c r="N308"/>
  <c r="L308"/>
  <c r="J308"/>
  <c r="H308"/>
  <c r="N307"/>
  <c r="L307"/>
  <c r="J307"/>
  <c r="I307"/>
  <c r="N306"/>
  <c r="L306"/>
  <c r="J306"/>
  <c r="H306"/>
  <c r="N305"/>
  <c r="L305"/>
  <c r="J305"/>
  <c r="I305"/>
  <c r="N304"/>
  <c r="L304"/>
  <c r="J304"/>
  <c r="H304"/>
  <c r="N303"/>
  <c r="L303"/>
  <c r="J303"/>
  <c r="I303"/>
  <c r="N297"/>
  <c r="L297"/>
  <c r="J297"/>
  <c r="H297"/>
  <c r="N295"/>
  <c r="L295"/>
  <c r="J295"/>
  <c r="I295"/>
  <c r="N285"/>
  <c r="L285"/>
  <c r="J285"/>
  <c r="H285"/>
  <c r="N283"/>
  <c r="L283"/>
  <c r="J283"/>
  <c r="I283"/>
  <c r="N280"/>
  <c r="L280"/>
  <c r="J280"/>
  <c r="H280"/>
  <c r="N278"/>
  <c r="L278"/>
  <c r="J278"/>
  <c r="H278"/>
  <c r="N277"/>
  <c r="L277"/>
  <c r="J277"/>
  <c r="I277"/>
  <c r="N275"/>
  <c r="L275"/>
  <c r="J275"/>
  <c r="H275"/>
  <c r="W272"/>
  <c r="E272"/>
  <c r="N272"/>
  <c r="L272"/>
  <c r="J272"/>
  <c r="I272"/>
  <c r="H272"/>
  <c r="N271"/>
  <c r="L271"/>
  <c r="J271"/>
  <c r="H271"/>
  <c r="N270"/>
  <c r="L270"/>
  <c r="J270"/>
  <c r="I270"/>
  <c r="N269"/>
  <c r="L269"/>
  <c r="J269"/>
  <c r="I269"/>
  <c r="N268"/>
  <c r="L268"/>
  <c r="J268"/>
  <c r="H268"/>
  <c r="W265"/>
  <c r="E265"/>
  <c r="N265"/>
  <c r="L265"/>
  <c r="J265"/>
  <c r="I265"/>
  <c r="H265"/>
  <c r="N264"/>
  <c r="L264"/>
  <c r="J264"/>
  <c r="H264"/>
  <c r="N263"/>
  <c r="L263"/>
  <c r="J263"/>
  <c r="I263"/>
  <c r="N262"/>
  <c r="L262"/>
  <c r="J262"/>
  <c r="H262"/>
  <c r="N260"/>
  <c r="L260"/>
  <c r="J260"/>
  <c r="H260"/>
  <c r="N258"/>
  <c r="L258"/>
  <c r="J258"/>
  <c r="H258"/>
  <c r="N257"/>
  <c r="L257"/>
  <c r="J257"/>
  <c r="H257"/>
  <c r="N255"/>
  <c r="L255"/>
  <c r="J255"/>
  <c r="H255"/>
  <c r="W252"/>
  <c r="E252"/>
  <c r="N252"/>
  <c r="L252"/>
  <c r="J252"/>
  <c r="I252"/>
  <c r="H252"/>
  <c r="N251"/>
  <c r="L251"/>
  <c r="J251"/>
  <c r="H251"/>
  <c r="N249"/>
  <c r="L249"/>
  <c r="J249"/>
  <c r="H249"/>
  <c r="W246"/>
  <c r="E246"/>
  <c r="N246"/>
  <c r="L246"/>
  <c r="J246"/>
  <c r="I246"/>
  <c r="H246"/>
  <c r="N245"/>
  <c r="L245"/>
  <c r="J245"/>
  <c r="H245"/>
  <c r="W242"/>
  <c r="E242"/>
  <c r="N242"/>
  <c r="L242"/>
  <c r="J242"/>
  <c r="I242"/>
  <c r="H242"/>
  <c r="N241"/>
  <c r="L241"/>
  <c r="J241"/>
  <c r="H241"/>
  <c r="W238"/>
  <c r="E238"/>
  <c r="N238"/>
  <c r="L238"/>
  <c r="J238"/>
  <c r="I238"/>
  <c r="H238"/>
  <c r="N237"/>
  <c r="L237"/>
  <c r="J237"/>
  <c r="H237"/>
  <c r="N235"/>
  <c r="L235"/>
  <c r="J235"/>
  <c r="I235"/>
  <c r="N233"/>
  <c r="L233"/>
  <c r="J233"/>
  <c r="H233"/>
  <c r="N231"/>
  <c r="L231"/>
  <c r="J231"/>
  <c r="I231"/>
  <c r="N229"/>
  <c r="L229"/>
  <c r="J229"/>
  <c r="H229"/>
  <c r="N227"/>
  <c r="L227"/>
  <c r="J227"/>
  <c r="I227"/>
  <c r="N225"/>
  <c r="L225"/>
  <c r="J225"/>
  <c r="I225"/>
  <c r="N222"/>
  <c r="L222"/>
  <c r="J222"/>
  <c r="H222"/>
  <c r="N220"/>
  <c r="L220"/>
  <c r="J220"/>
  <c r="I220"/>
  <c r="N218"/>
  <c r="L218"/>
  <c r="J218"/>
  <c r="H218"/>
  <c r="N217"/>
  <c r="L217"/>
  <c r="J217"/>
  <c r="I217"/>
  <c r="N215"/>
  <c r="L215"/>
  <c r="J215"/>
  <c r="H215"/>
  <c r="W212"/>
  <c r="E212"/>
  <c r="N212"/>
  <c r="L212"/>
  <c r="J212"/>
  <c r="I212"/>
  <c r="H212"/>
  <c r="N211"/>
  <c r="L211"/>
  <c r="J211"/>
  <c r="H211"/>
  <c r="N210"/>
  <c r="L210"/>
  <c r="J210"/>
  <c r="I210"/>
  <c r="N209"/>
  <c r="L209"/>
  <c r="J209"/>
  <c r="H209"/>
  <c r="N208"/>
  <c r="L208"/>
  <c r="J208"/>
  <c r="I208"/>
  <c r="N206"/>
  <c r="L206"/>
  <c r="J206"/>
  <c r="H206"/>
  <c r="N205"/>
  <c r="L205"/>
  <c r="J205"/>
  <c r="I205"/>
  <c r="N203"/>
  <c r="L203"/>
  <c r="J203"/>
  <c r="H203"/>
  <c r="N202"/>
  <c r="L202"/>
  <c r="J202"/>
  <c r="I202"/>
  <c r="N200"/>
  <c r="L200"/>
  <c r="J200"/>
  <c r="H200"/>
  <c r="N198"/>
  <c r="L198"/>
  <c r="J198"/>
  <c r="I198"/>
  <c r="N196"/>
  <c r="L196"/>
  <c r="J196"/>
  <c r="H196"/>
  <c r="W192"/>
  <c r="E192"/>
  <c r="N192"/>
  <c r="L192"/>
  <c r="J192"/>
  <c r="I192"/>
  <c r="H192"/>
  <c r="W190"/>
  <c r="E190"/>
  <c r="N190"/>
  <c r="L190"/>
  <c r="J190"/>
  <c r="I190"/>
  <c r="H190"/>
  <c r="N189"/>
  <c r="L189"/>
  <c r="J189"/>
  <c r="H189"/>
  <c r="N188"/>
  <c r="L188"/>
  <c r="J188"/>
  <c r="H188"/>
  <c r="N187"/>
  <c r="L187"/>
  <c r="J187"/>
  <c r="H187"/>
  <c r="N186"/>
  <c r="L186"/>
  <c r="J186"/>
  <c r="H186"/>
  <c r="N184"/>
  <c r="L184"/>
  <c r="J184"/>
  <c r="H184"/>
  <c r="N182"/>
  <c r="L182"/>
  <c r="J182"/>
  <c r="H182"/>
  <c r="N180"/>
  <c r="L180"/>
  <c r="J180"/>
  <c r="I180"/>
  <c r="N178"/>
  <c r="L178"/>
  <c r="J178"/>
  <c r="H178"/>
  <c r="W175"/>
  <c r="E175"/>
  <c r="N175"/>
  <c r="L175"/>
  <c r="J175"/>
  <c r="I175"/>
  <c r="H175"/>
  <c r="N174"/>
  <c r="L174"/>
  <c r="J174"/>
  <c r="I174"/>
  <c r="N173"/>
  <c r="L173"/>
  <c r="J173"/>
  <c r="H173"/>
  <c r="W170"/>
  <c r="E170"/>
  <c r="N170"/>
  <c r="L170"/>
  <c r="J170"/>
  <c r="I170"/>
  <c r="H170"/>
  <c r="N169"/>
  <c r="L169"/>
  <c r="J169"/>
  <c r="I169"/>
  <c r="N168"/>
  <c r="L168"/>
  <c r="J168"/>
  <c r="I168"/>
  <c r="N167"/>
  <c r="L167"/>
  <c r="J167"/>
  <c r="I167"/>
  <c r="N166"/>
  <c r="L166"/>
  <c r="J166"/>
  <c r="I166"/>
  <c r="N165"/>
  <c r="L165"/>
  <c r="J165"/>
  <c r="H165"/>
  <c r="N163"/>
  <c r="L163"/>
  <c r="J163"/>
  <c r="H163"/>
  <c r="N161"/>
  <c r="L161"/>
  <c r="J161"/>
  <c r="H161"/>
  <c r="N158"/>
  <c r="L158"/>
  <c r="J158"/>
  <c r="H158"/>
  <c r="N156"/>
  <c r="L156"/>
  <c r="J156"/>
  <c r="H156"/>
  <c r="N153"/>
  <c r="L153"/>
  <c r="J153"/>
  <c r="H153"/>
  <c r="N145"/>
  <c r="L145"/>
  <c r="J145"/>
  <c r="H145"/>
  <c r="N143"/>
  <c r="L143"/>
  <c r="J143"/>
  <c r="H143"/>
  <c r="W140"/>
  <c r="E140"/>
  <c r="N140"/>
  <c r="L140"/>
  <c r="J140"/>
  <c r="I140"/>
  <c r="H140"/>
  <c r="N138"/>
  <c r="L138"/>
  <c r="J138"/>
  <c r="I138"/>
  <c r="N135"/>
  <c r="L135"/>
  <c r="J135"/>
  <c r="H135"/>
  <c r="N133"/>
  <c r="L133"/>
  <c r="J133"/>
  <c r="H133"/>
  <c r="N131"/>
  <c r="L131"/>
  <c r="J131"/>
  <c r="H131"/>
  <c r="N128"/>
  <c r="L128"/>
  <c r="J128"/>
  <c r="H128"/>
  <c r="N126"/>
  <c r="L126"/>
  <c r="J126"/>
  <c r="H126"/>
  <c r="W123"/>
  <c r="E123"/>
  <c r="N123"/>
  <c r="L123"/>
  <c r="J123"/>
  <c r="I123"/>
  <c r="H123"/>
  <c r="N121"/>
  <c r="L121"/>
  <c r="J121"/>
  <c r="I121"/>
  <c r="N119"/>
  <c r="L119"/>
  <c r="J119"/>
  <c r="H119"/>
  <c r="N117"/>
  <c r="L117"/>
  <c r="J117"/>
  <c r="H117"/>
  <c r="N116"/>
  <c r="L116"/>
  <c r="J116"/>
  <c r="H116"/>
  <c r="N115"/>
  <c r="L115"/>
  <c r="J115"/>
  <c r="H115"/>
  <c r="N114"/>
  <c r="L114"/>
  <c r="J114"/>
  <c r="H114"/>
  <c r="N112"/>
  <c r="L112"/>
  <c r="J112"/>
  <c r="H112"/>
  <c r="N109"/>
  <c r="L109"/>
  <c r="J109"/>
  <c r="H109"/>
  <c r="W106"/>
  <c r="E106"/>
  <c r="N106"/>
  <c r="L106"/>
  <c r="J106"/>
  <c r="I106"/>
  <c r="H106"/>
  <c r="N103"/>
  <c r="L103"/>
  <c r="J103"/>
  <c r="H103"/>
  <c r="N100"/>
  <c r="L100"/>
  <c r="J100"/>
  <c r="H100"/>
  <c r="N99"/>
  <c r="L99"/>
  <c r="J99"/>
  <c r="H99"/>
  <c r="N96"/>
  <c r="L96"/>
  <c r="J96"/>
  <c r="H96"/>
  <c r="N94"/>
  <c r="L94"/>
  <c r="J94"/>
  <c r="H94"/>
  <c r="N91"/>
  <c r="L91"/>
  <c r="J91"/>
  <c r="H91"/>
  <c r="N90"/>
  <c r="L90"/>
  <c r="J90"/>
  <c r="H90"/>
  <c r="N88"/>
  <c r="L88"/>
  <c r="J88"/>
  <c r="H88"/>
  <c r="N87"/>
  <c r="L87"/>
  <c r="J87"/>
  <c r="H87"/>
  <c r="N85"/>
  <c r="L85"/>
  <c r="J85"/>
  <c r="H85"/>
  <c r="N82"/>
  <c r="L82"/>
  <c r="J82"/>
  <c r="H82"/>
  <c r="N80"/>
  <c r="L80"/>
  <c r="J80"/>
  <c r="H80"/>
  <c r="N76"/>
  <c r="L76"/>
  <c r="J76"/>
  <c r="H76"/>
  <c r="N73"/>
  <c r="L73"/>
  <c r="J73"/>
  <c r="H73"/>
  <c r="W70"/>
  <c r="E70"/>
  <c r="N70"/>
  <c r="L70"/>
  <c r="J70"/>
  <c r="I70"/>
  <c r="H70"/>
  <c r="N68"/>
  <c r="L68"/>
  <c r="J68"/>
  <c r="I68"/>
  <c r="N66"/>
  <c r="L66"/>
  <c r="J66"/>
  <c r="H66"/>
  <c r="N64"/>
  <c r="L64"/>
  <c r="J64"/>
  <c r="I64"/>
  <c r="N62"/>
  <c r="L62"/>
  <c r="J62"/>
  <c r="H62"/>
  <c r="N60"/>
  <c r="L60"/>
  <c r="J60"/>
  <c r="H60"/>
  <c r="N59"/>
  <c r="L59"/>
  <c r="J59"/>
  <c r="H59"/>
  <c r="N56"/>
  <c r="L56"/>
  <c r="J56"/>
  <c r="H56"/>
  <c r="N54"/>
  <c r="L54"/>
  <c r="J54"/>
  <c r="H54"/>
  <c r="N50"/>
  <c r="L50"/>
  <c r="J50"/>
  <c r="H50"/>
  <c r="N46"/>
  <c r="L46"/>
  <c r="J46"/>
  <c r="H46"/>
  <c r="N43"/>
  <c r="L43"/>
  <c r="J43"/>
  <c r="H43"/>
  <c r="N40"/>
  <c r="L40"/>
  <c r="J40"/>
  <c r="H40"/>
  <c r="W37"/>
  <c r="E37"/>
  <c r="N37"/>
  <c r="L37"/>
  <c r="J37"/>
  <c r="I37"/>
  <c r="H37"/>
  <c r="N36"/>
  <c r="L36"/>
  <c r="J36"/>
  <c r="H36"/>
  <c r="N35"/>
  <c r="L35"/>
  <c r="J35"/>
  <c r="H35"/>
  <c r="N34"/>
  <c r="L34"/>
  <c r="J34"/>
  <c r="H34"/>
  <c r="N32"/>
  <c r="L32"/>
  <c r="J32"/>
  <c r="H32"/>
  <c r="N30"/>
  <c r="L30"/>
  <c r="J30"/>
  <c r="H30"/>
  <c r="N28"/>
  <c r="L28"/>
  <c r="J28"/>
  <c r="H28"/>
  <c r="N26"/>
  <c r="L26"/>
  <c r="J26"/>
  <c r="H26"/>
  <c r="N25"/>
  <c r="L25"/>
  <c r="J25"/>
  <c r="H25"/>
  <c r="N21"/>
  <c r="L21"/>
  <c r="J21"/>
  <c r="H21"/>
  <c r="N20"/>
  <c r="L20"/>
  <c r="J20"/>
  <c r="H20"/>
  <c r="N17"/>
  <c r="L17"/>
  <c r="J17"/>
  <c r="H17"/>
  <c r="N16"/>
  <c r="L16"/>
  <c r="J16"/>
  <c r="H16"/>
  <c r="N14"/>
  <c r="L14"/>
  <c r="J14"/>
  <c r="H14"/>
  <c r="D8"/>
</calcChain>
</file>

<file path=xl/sharedStrings.xml><?xml version="1.0" encoding="utf-8"?>
<sst xmlns="http://schemas.openxmlformats.org/spreadsheetml/2006/main" count="2313" uniqueCount="867">
  <si>
    <t>a</t>
  </si>
  <si>
    <t>DPH</t>
  </si>
  <si>
    <t>V module</t>
  </si>
  <si>
    <t>Hlavička1</t>
  </si>
  <si>
    <t>Mena</t>
  </si>
  <si>
    <t>Hlavička2</t>
  </si>
  <si>
    <t>Obdobie</t>
  </si>
  <si>
    <t>Počet des.miest</t>
  </si>
  <si>
    <t>Formát</t>
  </si>
  <si>
    <t>Rozpočet</t>
  </si>
  <si>
    <t>Prehľad rozpočtových nákladov v</t>
  </si>
  <si>
    <t>EUR</t>
  </si>
  <si>
    <t xml:space="preserve">Dodávateľ: </t>
  </si>
  <si>
    <t>Čerpanie</t>
  </si>
  <si>
    <t>Súpis vykonaných prác a dodávok v</t>
  </si>
  <si>
    <t>za obdobie</t>
  </si>
  <si>
    <t>Mesiac 2011</t>
  </si>
  <si>
    <t>VK</t>
  </si>
  <si>
    <t>Prehľad kalkulovaných nákladov v</t>
  </si>
  <si>
    <t>VF</t>
  </si>
  <si>
    <t>N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</si>
  <si>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</si>
  <si>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</si>
  <si>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</si>
  <si>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</si>
  <si>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</si>
  <si>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</si>
  <si>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</si>
  <si>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</si>
  <si>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</si>
  <si>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</si>
  <si>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Hmotnosť v tonách</t>
  </si>
  <si>
    <t>Suť v tonách</t>
  </si>
  <si>
    <t>Pozícia</t>
  </si>
  <si>
    <t>Vyňatý</t>
  </si>
  <si>
    <t>Vysoká sadzba</t>
  </si>
  <si>
    <t>Typ</t>
  </si>
  <si>
    <t>Nh</t>
  </si>
  <si>
    <t>Klasifikácia</t>
  </si>
  <si>
    <t>Katalógové</t>
  </si>
  <si>
    <t>AC</t>
  </si>
  <si>
    <t>AD</t>
  </si>
  <si>
    <t>Jedn. cena</t>
  </si>
  <si>
    <t>Index JC</t>
  </si>
  <si>
    <t>Index mn.</t>
  </si>
  <si>
    <t>číslo</t>
  </si>
  <si>
    <t>cen.</t>
  </si>
  <si>
    <t>výkaz-výmer</t>
  </si>
  <si>
    <t>výmera</t>
  </si>
  <si>
    <t>jednotka</t>
  </si>
  <si>
    <t>cena</t>
  </si>
  <si>
    <t>materiál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</si>
  <si>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</si>
  <si>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</si>
  <si>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</si>
  <si>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</si>
  <si>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</si>
  <si>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</si>
  <si>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</si>
  <si>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pre tlač</t>
  </si>
  <si>
    <t>produkcie</t>
  </si>
  <si>
    <t>ceny</t>
  </si>
  <si>
    <t>Názov figúry</t>
  </si>
  <si>
    <t>Popis figúry</t>
  </si>
  <si>
    <t>Aritmetický výraz</t>
  </si>
  <si>
    <t>Hodnota</t>
  </si>
  <si>
    <t>D</t>
  </si>
  <si>
    <t>E</t>
  </si>
  <si>
    <t>Popis údajov v hárku „Prehlad“</t>
  </si>
  <si>
    <t>Rozsah údaja</t>
  </si>
  <si>
    <t>Požiadavky pre nahrávanie zákazky</t>
  </si>
  <si>
    <t xml:space="preserve">Povinnosť vyplnenia </t>
  </si>
  <si>
    <t>Poznámka</t>
  </si>
  <si>
    <t>V stĺpci A ( Por. číslo ):</t>
  </si>
  <si>
    <t>1 až 4 znaky ( len číslice )</t>
  </si>
  <si>
    <t>Povinný</t>
  </si>
  <si>
    <t>V stĺpci B ( Kód cenníka ):</t>
  </si>
  <si>
    <t>1 až 3 znaky ( len číslice a písmená )</t>
  </si>
  <si>
    <r>
      <rPr>
        <sz val="10"/>
        <color rgb="FF0000FF"/>
        <rFont val="Times New Roman CE"/>
        <charset val="238"/>
      </rPr>
      <t>000-699 okrem 270, HSV</t>
    </r>
    <r>
      <rPr>
        <sz val="10"/>
        <rFont val="Times New Roman CE"/>
        <charset val="238"/>
      </rPr>
      <t xml:space="preserve"> (TypKPP_HSV)</t>
    </r>
  </si>
  <si>
    <r>
      <rPr>
        <sz val="10"/>
        <color rgb="FF0000FF"/>
        <rFont val="Times New Roman CE"/>
        <charset val="238"/>
      </rPr>
      <t>700-799, PSV</t>
    </r>
    <r>
      <rPr>
        <sz val="10"/>
        <rFont val="Times New Roman CE"/>
        <charset val="238"/>
      </rPr>
      <t xml:space="preserve"> (TypKPP_PSV)</t>
    </r>
  </si>
  <si>
    <r>
      <rPr>
        <sz val="10"/>
        <color rgb="FF0000FF"/>
        <rFont val="Times New Roman CE"/>
        <charset val="238"/>
      </rPr>
      <t>900-999, 270, MCE</t>
    </r>
    <r>
      <rPr>
        <sz val="10"/>
        <rFont val="Times New Roman CE"/>
        <charset val="238"/>
      </rPr>
      <t xml:space="preserve"> (TypKPP_MCE)</t>
    </r>
  </si>
  <si>
    <r>
      <rPr>
        <sz val="10"/>
        <color rgb="FF0000FF"/>
        <rFont val="Times New Roman CE"/>
        <charset val="238"/>
      </rPr>
      <t>OST</t>
    </r>
    <r>
      <rPr>
        <sz val="10"/>
        <rFont val="Times New Roman CE"/>
        <charset val="238"/>
      </rPr>
      <t xml:space="preserve"> (TypKPP_Iné)</t>
    </r>
  </si>
  <si>
    <r>
      <rPr>
        <sz val="10"/>
        <color rgb="FF0000FF"/>
        <rFont val="Times New Roman CE"/>
        <charset val="238"/>
      </rPr>
      <t>800 alebo prázdne pole</t>
    </r>
    <r>
      <rPr>
        <sz val="10"/>
        <rFont val="Times New Roman CE"/>
        <charset val="238"/>
      </rPr>
      <t xml:space="preserve"> (TypKPP_Ostatné)</t>
    </r>
  </si>
  <si>
    <r>
      <rPr>
        <sz val="10"/>
        <color rgb="FF0000FF"/>
        <rFont val="Times New Roman CE"/>
        <charset val="238"/>
      </rPr>
      <t>MAT, M</t>
    </r>
    <r>
      <rPr>
        <sz val="10"/>
        <rFont val="Times New Roman CE"/>
        <charset val="238"/>
      </rPr>
      <t xml:space="preserve"> (Materiál-dodávka)</t>
    </r>
  </si>
  <si>
    <r>
      <rPr>
        <sz val="10"/>
        <color rgb="FF0000FF"/>
        <rFont val="Times New Roman CE"/>
        <charset val="238"/>
      </rPr>
      <t>iné ako vymenované vyššie</t>
    </r>
    <r>
      <rPr>
        <sz val="10"/>
        <rFont val="Times New Roman CE"/>
        <charset val="238"/>
      </rPr>
      <t xml:space="preserve"> (TypKPP_HSV)</t>
    </r>
  </si>
  <si>
    <t>V stĺpci C ( Kód položky ):</t>
  </si>
  <si>
    <t>1 až 12 znakov ( len číslice a písmená )</t>
  </si>
  <si>
    <t>V stĺpci D ( Popis položky, stavebného dielu, remesla ):</t>
  </si>
  <si>
    <t>1 až 120 znakov</t>
  </si>
  <si>
    <t>V stĺpci E ( Množstvo ):</t>
  </si>
  <si>
    <t>1 až 15 znakov ( len číslice )</t>
  </si>
  <si>
    <t>11 celých a 3 des. miesta, aspoň 0</t>
  </si>
  <si>
    <t>V stĺpci F ( Merná jednotka ):</t>
  </si>
  <si>
    <t>1 až 6 znakov ( len číslice a písmená )</t>
  </si>
  <si>
    <t>V stĺpci G ( Jednotková cena ):</t>
  </si>
  <si>
    <t>12 celých a 2 desatinné miesta, aspoň 0</t>
  </si>
  <si>
    <t>V stĺpci H ( Konštrukcie ):</t>
  </si>
  <si>
    <t>Nepovinný</t>
  </si>
  <si>
    <t>nespracováva sa</t>
  </si>
  <si>
    <t>V stĺpci I ( Špecifikovaný materiál ):</t>
  </si>
  <si>
    <t>V stĺpci J ( Spolu ):</t>
  </si>
  <si>
    <t>V stĺpci K ( Hmotnosť v T - jednotková ):</t>
  </si>
  <si>
    <t>1 až 10 znakov ( len číslice )</t>
  </si>
  <si>
    <t>3 celé a 5 des. miest</t>
  </si>
  <si>
    <t>V stĺpci L ( Hmotnosť v T - Spolu ):</t>
  </si>
  <si>
    <t>V stĺpci M ( Suť v T - Jednotková ):</t>
  </si>
  <si>
    <t>1 až 7 znakov ( len číslice )</t>
  </si>
  <si>
    <t>3 celé a 3 des. miest</t>
  </si>
  <si>
    <t>V stĺpci N ( Suť v T - Spolu ):</t>
  </si>
  <si>
    <t>V stĺpci O ( DPH % ):</t>
  </si>
  <si>
    <t>V stĺpci P ( Pozícia ):</t>
  </si>
  <si>
    <t>1 až 20 znakov ( len číslice a písmená )</t>
  </si>
  <si>
    <t>V stĺpci Q ( Množstvo rozpočtované ):</t>
  </si>
  <si>
    <t>V stĺpci R ( Množstvo od začiatku ):</t>
  </si>
  <si>
    <t>V stĺpci S ( Množstvo zostatok ):</t>
  </si>
  <si>
    <t>V stĺpci T ( Vyňatý z režimu stavba - materiál ):</t>
  </si>
  <si>
    <t>V stĺpci U ( Vysoká sadzba DPH ):</t>
  </si>
  <si>
    <t>V stĺpci V ( Typ položky ):</t>
  </si>
  <si>
    <t>1 znak ( len písmená )</t>
  </si>
  <si>
    <t>doporučuje sa vyplniť:</t>
  </si>
  <si>
    <t>E-HSV, I-PSV, M-MCE, P-iné, U-ostatné</t>
  </si>
  <si>
    <t>D-materiál (dodávka)</t>
  </si>
  <si>
    <t>a- riadok VV, b-riadok poznámky</t>
  </si>
  <si>
    <t>V stĺpci W ( Nh ):</t>
  </si>
  <si>
    <t>V stĺpci X ( Kód položky pre tlač  ):</t>
  </si>
  <si>
    <t>ak je prázdny, naplní sa kód položky</t>
  </si>
  <si>
    <t>V stĺpci Y ( Kód položky ):</t>
  </si>
  <si>
    <t>V stĺpci Z ( Klasifikácia produkcie ):</t>
  </si>
  <si>
    <t>1 až 8 znakov ( len číslice a písmená )</t>
  </si>
  <si>
    <t>V stĺpci AA ( Katalógové číslo ):</t>
  </si>
  <si>
    <t>V stĺpci AB ( Typ ceny ):</t>
  </si>
  <si>
    <t>1 znak ( len číslo a písmeno )</t>
  </si>
  <si>
    <t>viď Nápoveda - Typy cien a ďalšie údaje v programe ODIS</t>
  </si>
  <si>
    <t xml:space="preserve">Odberateľ: PEKO Servis </t>
  </si>
  <si>
    <t xml:space="preserve">Spracoval: Ing. Jozef Ďurech                       </t>
  </si>
  <si>
    <t xml:space="preserve">Projektant: Ing. Peter Kňažek </t>
  </si>
  <si>
    <t xml:space="preserve">JKSO : </t>
  </si>
  <si>
    <t>Dátum: 15.07.2020</t>
  </si>
  <si>
    <t>Stavba :Prístavba Autoservisu Nemšová, k. ú. Ľuborča, parc.č. 662/1, 662/2</t>
  </si>
  <si>
    <t>Objekt :SO-01 Prístavba autoservisu</t>
  </si>
  <si>
    <t>STROP - Ing. Ďurech</t>
  </si>
  <si>
    <t>Zaradenie</t>
  </si>
  <si>
    <t>pre KL</t>
  </si>
  <si>
    <t>Lev0</t>
  </si>
  <si>
    <t>pozícia</t>
  </si>
  <si>
    <t>PRÁCE A DODÁVKY HSV</t>
  </si>
  <si>
    <t>1 - ZEMNE PRÁCE</t>
  </si>
  <si>
    <t>001</t>
  </si>
  <si>
    <t>122201102</t>
  </si>
  <si>
    <t>Odkopávky a prekopávky nezapaž. v horn. tr. 3 nad 100 do 1 000 m3</t>
  </si>
  <si>
    <t>m3</t>
  </si>
  <si>
    <t xml:space="preserve">                    </t>
  </si>
  <si>
    <t>12220-1102</t>
  </si>
  <si>
    <t>45.11.21</t>
  </si>
  <si>
    <t>EK</t>
  </si>
  <si>
    <t>S</t>
  </si>
  <si>
    <t>180,0*0,6+40,65*0,3 =   120,195</t>
  </si>
  <si>
    <t>122201109</t>
  </si>
  <si>
    <t>Príplatok za lepivosť horniny tr.3</t>
  </si>
  <si>
    <t>12220-1109</t>
  </si>
  <si>
    <t>272</t>
  </si>
  <si>
    <t>131201201</t>
  </si>
  <si>
    <t>Hĺbenie jám zapaž. v horn. tr. 3 do 100 m3</t>
  </si>
  <si>
    <t>13120-1201</t>
  </si>
  <si>
    <t>"ZPT1"  10*1,5*2,0*0,6 =   18,000</t>
  </si>
  <si>
    <t>"ZPT2"  7,7*1,6*1,85 =   22,792</t>
  </si>
  <si>
    <t>131201209</t>
  </si>
  <si>
    <t>Príplatok za lepivosť horn. tr. 3</t>
  </si>
  <si>
    <t>13120-1209</t>
  </si>
  <si>
    <t>132201101</t>
  </si>
  <si>
    <t>Hĺbenie rýh šírka do 60 cm v horn. tr. 3 do 100 m3</t>
  </si>
  <si>
    <t>13220-1101</t>
  </si>
  <si>
    <t>"ZP1"  24,20*0,5*0,55 =   6,655</t>
  </si>
  <si>
    <t>"ZP2"  14,95*0,5*0,72 =   5,382</t>
  </si>
  <si>
    <t>"ZP3"  23,85*0,5*0,82 =   9,779</t>
  </si>
  <si>
    <t>132201109</t>
  </si>
  <si>
    <t>Príplatok za lepivosť horniny tr. 3 v rýhach š. do 60 cm</t>
  </si>
  <si>
    <t>13220-1109</t>
  </si>
  <si>
    <t>161101101</t>
  </si>
  <si>
    <t>Zvislé premiestnenie výkopu horn. tr. 1-4 nad 1 m do 2,5 m</t>
  </si>
  <si>
    <t>16110-1101</t>
  </si>
  <si>
    <t>45.11.24</t>
  </si>
  <si>
    <t>40,792+21,816 =   62,608</t>
  </si>
  <si>
    <t>162301101</t>
  </si>
  <si>
    <t>Vodorovné premiestnenie výkopku do 500 m horn. tr. 1-4</t>
  </si>
  <si>
    <t>16230-1101</t>
  </si>
  <si>
    <t>120,195+62,608 =   182,803</t>
  </si>
  <si>
    <t>162701105</t>
  </si>
  <si>
    <t>Vodorovné premiestnenie výkopu do 10000 m horn. tr. 1-4</t>
  </si>
  <si>
    <t>16270-1105</t>
  </si>
  <si>
    <t>182,803-49,803 =   133,000</t>
  </si>
  <si>
    <t>162701109</t>
  </si>
  <si>
    <t>Príplatok za každých ďalších 1000 m nad 10000 m horn. tr. 1-4</t>
  </si>
  <si>
    <t>16270-1109</t>
  </si>
  <si>
    <t>10*133,0 =   1330,000</t>
  </si>
  <si>
    <t>167101103</t>
  </si>
  <si>
    <t>Skladanie alebo prekladanie výkopu v horn. tr. 1-4</t>
  </si>
  <si>
    <t>16710-1103</t>
  </si>
  <si>
    <t>171201201</t>
  </si>
  <si>
    <t>Uloženie sypaniny na skládku</t>
  </si>
  <si>
    <t>17120-1201</t>
  </si>
  <si>
    <t>174101101</t>
  </si>
  <si>
    <t>Zásyp zhutnený jám, rýh, šachiet alebo okolo objektu</t>
  </si>
  <si>
    <t>17410-1101</t>
  </si>
  <si>
    <t xml:space="preserve">1 - ZEMNE PRÁCE  spolu: </t>
  </si>
  <si>
    <t>2 - ZÁKLADY</t>
  </si>
  <si>
    <t>011</t>
  </si>
  <si>
    <t>273313711</t>
  </si>
  <si>
    <t>Základové dosky z betónu prostého tr. C25/30</t>
  </si>
  <si>
    <t>27331-3711</t>
  </si>
  <si>
    <t>45.25.32</t>
  </si>
  <si>
    <t>"ZD3 - typ P3-P5"  5,05*8,05*0,15 =   6,098</t>
  </si>
  <si>
    <t>"ZD4 - typ P6"  7,6*1,5*0,2 =   2,280</t>
  </si>
  <si>
    <t>015</t>
  </si>
  <si>
    <t>273326233</t>
  </si>
  <si>
    <t>Základové dosky z drátkobetónu bez škár, s obmez.deform.pri zmrašť. tr. C 25/30, 4D 65/60 BG, 25 kg/m3</t>
  </si>
  <si>
    <t>27332-6232</t>
  </si>
  <si>
    <t>45.25.31</t>
  </si>
  <si>
    <t>"ZD1 - typ P1"  14,95*5,7*0,30 =   25,565</t>
  </si>
  <si>
    <t>"ZD2 - typ P2"  93,255*0,20 =   18,651</t>
  </si>
  <si>
    <t>273362021</t>
  </si>
  <si>
    <t>Výstuž základových dosiek zo zvarovaných sietí KARI</t>
  </si>
  <si>
    <t>t</t>
  </si>
  <si>
    <t>27336-2021</t>
  </si>
  <si>
    <t>"ZD3 - typ KY 14 8,00/8,00 oká 150x150"</t>
  </si>
  <si>
    <t>5,05*8,05*1,1*5,267*1,1*0,001 =   0,259</t>
  </si>
  <si>
    <t>"ZD4"  7,6*1,5*1,1*5,267*0,001 =   0,066</t>
  </si>
  <si>
    <t>274313711</t>
  </si>
  <si>
    <t>Základové pásy z betónu prostého tr. C25/30</t>
  </si>
  <si>
    <t>27431-3711</t>
  </si>
  <si>
    <t>"ZP1"  2*(8,05+4,05)*0,5*0,70 =   8,470</t>
  </si>
  <si>
    <t>"ZP3"  (3,25+14,3+6,3)*0,5*0,82 =   9,779</t>
  </si>
  <si>
    <t>274361821</t>
  </si>
  <si>
    <t>Výstuž základových pásov BSt 500 (10505)</t>
  </si>
  <si>
    <t>27436-1821</t>
  </si>
  <si>
    <t>"R14"  23,631*48,0*0,001 =   1,134</t>
  </si>
  <si>
    <t>275313711</t>
  </si>
  <si>
    <t>Základové pätky z betónu prostého tr. C25/30</t>
  </si>
  <si>
    <t>27531-3711</t>
  </si>
  <si>
    <t>"ZPT2"  (7,7*1,6-2*2,8*0,6)*0,56 =   5,018</t>
  </si>
  <si>
    <t>275353131</t>
  </si>
  <si>
    <t>Debnenie kotev. otvorov v zákl. pätkách 0,05-0,10 m2, hl. do 1,0 m</t>
  </si>
  <si>
    <t>kus</t>
  </si>
  <si>
    <t>27535-3131</t>
  </si>
  <si>
    <t>275361821</t>
  </si>
  <si>
    <t>Výstuž základových pätiek BSt 500 (10505)</t>
  </si>
  <si>
    <t>27536-1821</t>
  </si>
  <si>
    <t>"R8,R12,R16"  23,018*65,0*0,001 =   1,496</t>
  </si>
  <si>
    <t>002</t>
  </si>
  <si>
    <t>289971211</t>
  </si>
  <si>
    <t>Zhotovenie vrstvy z geotextílie na zhutn. zemnú pláň, upravené podložie</t>
  </si>
  <si>
    <t>m2</t>
  </si>
  <si>
    <t>28997-1211</t>
  </si>
  <si>
    <t>45.25.21</t>
  </si>
  <si>
    <t>"Typ P1+P2"  2*(85,215+93,255) =   356,940</t>
  </si>
  <si>
    <t>MAT</t>
  </si>
  <si>
    <t>693C00105</t>
  </si>
  <si>
    <t>Geotextílie separačná, filtračná, spevňovacia  CHS-Tex BS 10 - 320 g/m2</t>
  </si>
  <si>
    <t>17.20.10</t>
  </si>
  <si>
    <t>EZ</t>
  </si>
  <si>
    <t>356,94*1,05 =   374,787</t>
  </si>
  <si>
    <t>289971305</t>
  </si>
  <si>
    <t>Zhotovenie ukotvenie vrstvy geomreže TENSAR</t>
  </si>
  <si>
    <t>28997-1301</t>
  </si>
  <si>
    <t xml:space="preserve">  .  .  </t>
  </si>
  <si>
    <t>"Skladba P1+P2"  2*(85,215+93,255) =   356,940</t>
  </si>
  <si>
    <t>693102351</t>
  </si>
  <si>
    <t>Geomreže TENSAR dvojosové TX 160</t>
  </si>
  <si>
    <t>693102350</t>
  </si>
  <si>
    <t>25.23.15</t>
  </si>
  <si>
    <t xml:space="preserve">252315              </t>
  </si>
  <si>
    <t xml:space="preserve">2 - ZÁKLADY  spolu: </t>
  </si>
  <si>
    <t>3 - ZVISLÉ A KOMPLETNÉ KONŠTRUKCIE</t>
  </si>
  <si>
    <t>311272210</t>
  </si>
  <si>
    <t>Murivo nosné presné porobet tvárnice hlad.Ytong Statik hr. 200mm, P4-550</t>
  </si>
  <si>
    <t>31127-2210</t>
  </si>
  <si>
    <t>45.25.50</t>
  </si>
  <si>
    <t>"1.NP +-0,000"</t>
  </si>
  <si>
    <t>7,6*2,6*0,2-(2,0*0,5+1,0*0,5)*0,2 =   3,652</t>
  </si>
  <si>
    <t>311272238</t>
  </si>
  <si>
    <t>Murivo nosné presné porobet tvárnice hlad.Ytong Statik hr. 250mm, P4-550</t>
  </si>
  <si>
    <t>31127-2238</t>
  </si>
  <si>
    <t>(8,05+4,6)*2,78*0,25 =   8,792</t>
  </si>
  <si>
    <t>-(3*0,9*2,0+2,0*1,19)*0,25 =   -1,945</t>
  </si>
  <si>
    <t>312311952</t>
  </si>
  <si>
    <t>Múriky soklové výplňové z betónu tr. C25/30</t>
  </si>
  <si>
    <t>31231-1951</t>
  </si>
  <si>
    <t>(52,61-7,7)*0,52*0,20 =   4,671</t>
  </si>
  <si>
    <t>312321413</t>
  </si>
  <si>
    <t>Nadzákladové múry prac. jímky zo železobetónu tr. C25/30</t>
  </si>
  <si>
    <t>31232-1411</t>
  </si>
  <si>
    <t>"Prac. jímka - výkr.č.D05"</t>
  </si>
  <si>
    <t>2*(7,6+1,5)*1,65*0,3 =   9,009</t>
  </si>
  <si>
    <t>312351101</t>
  </si>
  <si>
    <t>Debnenie nadzákladových múrov 1-stranné zhotovenie</t>
  </si>
  <si>
    <t>31235-1101</t>
  </si>
  <si>
    <t>18,2*1,65 =   30,030</t>
  </si>
  <si>
    <t>312351102</t>
  </si>
  <si>
    <t>Debnenie nadzákladových múrov 1-stranné odstránenie</t>
  </si>
  <si>
    <t>31235-1102</t>
  </si>
  <si>
    <t>312351107</t>
  </si>
  <si>
    <t>Debnenie múrikov soklových výplňových obojstr. preglejk. zhotovenie</t>
  </si>
  <si>
    <t>31235-1107</t>
  </si>
  <si>
    <t>44,91*0,52*2 =   46,706</t>
  </si>
  <si>
    <t>312351108</t>
  </si>
  <si>
    <t>Debnenie múrikov soklových výplňových obojstr. preglejk. odstránenie</t>
  </si>
  <si>
    <t>31235-1108</t>
  </si>
  <si>
    <t>253</t>
  </si>
  <si>
    <t>312361123</t>
  </si>
  <si>
    <t>Vystuženie muriva prac. jímky sieť KARI</t>
  </si>
  <si>
    <t>31236-1123</t>
  </si>
  <si>
    <t>45.21.22</t>
  </si>
  <si>
    <t>"Typ KY 8,00/8,00 oká 150x150"</t>
  </si>
  <si>
    <t>18,2*1,65*5,267*1,1*2*0,001 =   0,348</t>
  </si>
  <si>
    <t>312361821</t>
  </si>
  <si>
    <t>Výstuž múrikov soklových výplňových BSt 500 (10505)</t>
  </si>
  <si>
    <t>31236-1821</t>
  </si>
  <si>
    <t>"R8,R12"  4,671*48,0*0,001 =   0,224</t>
  </si>
  <si>
    <t>312362021</t>
  </si>
  <si>
    <t>Výstuž múrikov soklových výplňových zo zvarovaných sietí KARI</t>
  </si>
  <si>
    <t>31236-2021</t>
  </si>
  <si>
    <t>"typ KH 6,00/6,00 oká 150x150"</t>
  </si>
  <si>
    <t>44,91*0,52*1,1*2*3,14*0,001 =   0,161</t>
  </si>
  <si>
    <t>314276974</t>
  </si>
  <si>
    <t>Komín nerezový izol. dvojplášťový pre odvod spalín z kotla na tuhé palivo, priemer 200 mm, výška 6m</t>
  </si>
  <si>
    <t>komplet</t>
  </si>
  <si>
    <t>31427-6973</t>
  </si>
  <si>
    <t>342272336</t>
  </si>
  <si>
    <t>Priečky PPP Ytong hr.100mm 550kg/m3</t>
  </si>
  <si>
    <t>34227-2336</t>
  </si>
  <si>
    <t>(2,4+3,65)*2,8-0,7*2,0 =   15,540</t>
  </si>
  <si>
    <t>342272536</t>
  </si>
  <si>
    <t>Priečky PPP Ytong hr.150mm 550kg/m3</t>
  </si>
  <si>
    <t>34227-2536</t>
  </si>
  <si>
    <t>2*4,6*2,8 =   25,760</t>
  </si>
  <si>
    <t xml:space="preserve">3 - ZVISLÉ A KOMPLETNÉ KONŠTRUKCIE  spolu: </t>
  </si>
  <si>
    <t>4 - VODOROVNÉ KONŠTRUKCIE</t>
  </si>
  <si>
    <t>411321414</t>
  </si>
  <si>
    <t>Stropy doskové zo železobetónu tr. C25/30</t>
  </si>
  <si>
    <t>41132-1414</t>
  </si>
  <si>
    <t>"ŽB stropná doska hr. 180 mm - typ ST1"</t>
  </si>
  <si>
    <t>"D1"  7,85*4,85*0,18 =   6,853</t>
  </si>
  <si>
    <t>411351101</t>
  </si>
  <si>
    <t>Debnenie stropov doskových zhotovenie</t>
  </si>
  <si>
    <t>41135-1101</t>
  </si>
  <si>
    <t>"D1"  7,85*4,85 =   38,073</t>
  </si>
  <si>
    <t>411351102</t>
  </si>
  <si>
    <t>Debnenie stropov doskových odstránenie</t>
  </si>
  <si>
    <t>41135-1102</t>
  </si>
  <si>
    <t>411354173</t>
  </si>
  <si>
    <t>Podperná konštr. stropov pre zaťaženie do 12 kPa zhotovenie</t>
  </si>
  <si>
    <t>41135-4173</t>
  </si>
  <si>
    <t>411354174</t>
  </si>
  <si>
    <t>Podperná konštr. stropov pre zaťaženie do 12 kPa odstránenie</t>
  </si>
  <si>
    <t>41135-4174</t>
  </si>
  <si>
    <t>411361821</t>
  </si>
  <si>
    <t>Výstuž stropov BSt 500 (10505)</t>
  </si>
  <si>
    <t>41136-1821</t>
  </si>
  <si>
    <t>"R8,R12,R14"  6,853*105,0*0,001 =   0,720</t>
  </si>
  <si>
    <t>311</t>
  </si>
  <si>
    <t>451504111</t>
  </si>
  <si>
    <t>Zhotovenie podkladnej vrstvy z kameniva hr. do 100 mm pod dlažbu</t>
  </si>
  <si>
    <t>45150-4111</t>
  </si>
  <si>
    <t>"Odkvap. chodník"  61,536*1 =   61,536</t>
  </si>
  <si>
    <t>583438100</t>
  </si>
  <si>
    <t>Kamenivo drvené drubné DDK fr.(4-8)</t>
  </si>
  <si>
    <t>14.21.12</t>
  </si>
  <si>
    <t>61,536*0,04*1,837 =   4,522</t>
  </si>
  <si>
    <t xml:space="preserve">4 - VODOROVNÉ KONŠTRUKCIE  spolu: </t>
  </si>
  <si>
    <t>5 - KOMUNIKÁCIE</t>
  </si>
  <si>
    <t>221</t>
  </si>
  <si>
    <t>564241111</t>
  </si>
  <si>
    <t>Podklad zo štrkopiesku ŠP, hr. 120 mm</t>
  </si>
  <si>
    <t>56424-1111</t>
  </si>
  <si>
    <t>45.23.11</t>
  </si>
  <si>
    <t>"OCH"  61,536*1,09 =   67,074</t>
  </si>
  <si>
    <t>564772111</t>
  </si>
  <si>
    <t>Podklad zo štrkodrte ŠD fr.(0-63), zhutn. na Edef,2 = 80 MPa, hr. 250 mm</t>
  </si>
  <si>
    <t>56477-2111</t>
  </si>
  <si>
    <t>"Skladba P1"  2*85,215*1,09 =   185,769</t>
  </si>
  <si>
    <t>"Skladba P2"  93,255*1,09 =   101,648</t>
  </si>
  <si>
    <t>564782115</t>
  </si>
  <si>
    <t>Podklad zo štrkodrte ŠD fr.(0-63), zhutn. na Edef,2 = 80 MPa, hr. 350 mm</t>
  </si>
  <si>
    <t>56478-2111</t>
  </si>
  <si>
    <t>"skladba P2"  93,255*1,09 =   101,648</t>
  </si>
  <si>
    <t>564851114</t>
  </si>
  <si>
    <t>Podklad zo štrkodrte ŠD fr.(0-32), hr. 180 mm</t>
  </si>
  <si>
    <t>56485-1114</t>
  </si>
  <si>
    <t>596211131</t>
  </si>
  <si>
    <t>Kladenie zámkovej dlažby pre chodcov hr. 60 mm, plochy 50-100 m2</t>
  </si>
  <si>
    <t>59621-1131</t>
  </si>
  <si>
    <t>45.23.12</t>
  </si>
  <si>
    <t>"Odkvapový chodník š. 1200 mm"</t>
  </si>
  <si>
    <t>(15,6+14,4+21,28)*1,2 =   61,536</t>
  </si>
  <si>
    <t>592451151</t>
  </si>
  <si>
    <t>Dlažba zámková betónová BD hr. 60 mm</t>
  </si>
  <si>
    <t>592451150</t>
  </si>
  <si>
    <t>26.61.11</t>
  </si>
  <si>
    <t>61,536*1,05 =   64,613</t>
  </si>
  <si>
    <t xml:space="preserve">5 - KOMUNIKÁCIE  spolu: </t>
  </si>
  <si>
    <t>6 - ÚPRAVY POVRCHOV, PODLAHY, VÝPLNE</t>
  </si>
  <si>
    <t>611421133</t>
  </si>
  <si>
    <t>Omietka vnút. váp. stropov rovných štuková</t>
  </si>
  <si>
    <t>61142-1133</t>
  </si>
  <si>
    <t>45.41.10</t>
  </si>
  <si>
    <t>"1.NP - 1.02-1.05"  33,01*1 =   33,010</t>
  </si>
  <si>
    <t>612421637</t>
  </si>
  <si>
    <t>Omietka vnút. stien vápenná štuková</t>
  </si>
  <si>
    <t>61242-1637</t>
  </si>
  <si>
    <t>"1.01"  (7,85+4,85)*2,88+8,835*4,65 =   77,659</t>
  </si>
  <si>
    <t>"1.02"  2*(4,6+1,9)*2,5 =   32,500</t>
  </si>
  <si>
    <t>"1.03"  2*(4,6+3,0)*2,5 =   38,000</t>
  </si>
  <si>
    <t>"1.04"  2*(3,0+2,4+2*1,25)*2,5 =   39,500</t>
  </si>
  <si>
    <t>"1.05"  2*(1,5+2,4)*2,5 =   19,500</t>
  </si>
  <si>
    <t>-(3*0,8*2,0+2,0*1,19+4*0,7*2,0+2,0*0,5) =   -13,780</t>
  </si>
  <si>
    <t>625126611</t>
  </si>
  <si>
    <t>Vonk. omietka soklov jemnoztnná silikónová 2,0 mm</t>
  </si>
  <si>
    <t>62512-6615</t>
  </si>
  <si>
    <t>(20,66+20,08+12,0)*0,5 =   26,370</t>
  </si>
  <si>
    <t>-(4,7+3*0,9)*0,5 =   -3,700</t>
  </si>
  <si>
    <t>631571003</t>
  </si>
  <si>
    <t>Násyp zo štrkopiesku 0-32 spevňujúceho</t>
  </si>
  <si>
    <t>63157-1003</t>
  </si>
  <si>
    <t>4,05*7,05*0,15 =   4,283</t>
  </si>
  <si>
    <t>632433351</t>
  </si>
  <si>
    <t>Poter betónový samonivelizačný hr. do 50 mm tr. C25/30</t>
  </si>
  <si>
    <t>63243-3351</t>
  </si>
  <si>
    <t>"Skladba P4+P5"  17,4+6,87 =   24,270</t>
  </si>
  <si>
    <t>"Skladba P6"  7,0*0,9 =   6,300</t>
  </si>
  <si>
    <t>632433371</t>
  </si>
  <si>
    <t>Poter betónový samonivelizačný hr. do 70 mm tr. C25/30</t>
  </si>
  <si>
    <t>63243-3371</t>
  </si>
  <si>
    <t>"Skladba P3"  8,74*1 =   8,740</t>
  </si>
  <si>
    <t>633213114</t>
  </si>
  <si>
    <t>Povrchová úprava priemyslových podláh poterovou vsyp. zmesou hr. do 10 mm s prísadou karbidu, ťažká prevádzka</t>
  </si>
  <si>
    <t>63321-3113</t>
  </si>
  <si>
    <t>"Skladba P1+P2"  85,215+93,255 =   178,470</t>
  </si>
  <si>
    <t>642942611</t>
  </si>
  <si>
    <t>Osadenie dverných zárubní kovových do 2,5 m2 s mont. penou</t>
  </si>
  <si>
    <t>64294-2611</t>
  </si>
  <si>
    <t>45.42.11</t>
  </si>
  <si>
    <t>553300870</t>
  </si>
  <si>
    <t>Zárubňa oceľová CGH 70x197x10cm P komaxit.</t>
  </si>
  <si>
    <t>28.12.10</t>
  </si>
  <si>
    <t>553300880</t>
  </si>
  <si>
    <t>Zárubňa oceľová CGH 80x197x10cm L komaxit.</t>
  </si>
  <si>
    <t>553300890</t>
  </si>
  <si>
    <t>Zárubňa oceľová CGH 80x197x10cm P komaxit.</t>
  </si>
  <si>
    <t>553300930</t>
  </si>
  <si>
    <t>Zárubňa oceľová CGH 100x197x10cm P komaxit.</t>
  </si>
  <si>
    <t xml:space="preserve">6 - ÚPRAVY POVRCHOV, PODLAHY, VÝPLNE  spolu: </t>
  </si>
  <si>
    <t>8 - RÚROVÉ VEDENIA</t>
  </si>
  <si>
    <t>271</t>
  </si>
  <si>
    <t>893362114</t>
  </si>
  <si>
    <t>Osadenie požiarnej akumulačnej ŽB nádrže hmotnosti nad 10 t, vr. zemných prác, obsyp a lôžka zo štrkopiesku</t>
  </si>
  <si>
    <t>kpl</t>
  </si>
  <si>
    <t>89336-2111</t>
  </si>
  <si>
    <t>45.21.41</t>
  </si>
  <si>
    <t>4361D1221</t>
  </si>
  <si>
    <t>Požiarna železobetónová nádrž 22 m3 - Pureco</t>
  </si>
  <si>
    <t>4361D1220</t>
  </si>
  <si>
    <t>29.24.12</t>
  </si>
  <si>
    <t xml:space="preserve">8 - RÚROVÉ VEDENIA  spolu: </t>
  </si>
  <si>
    <t>9 - OSTATNÉ KONŠTRUKCIE A PRÁCE</t>
  </si>
  <si>
    <t>916561111</t>
  </si>
  <si>
    <t>Osadenie parkového obrubníka betón. do lôžka z betónu tr. C 12/15-X0</t>
  </si>
  <si>
    <t>m</t>
  </si>
  <si>
    <t>91656-1111</t>
  </si>
  <si>
    <t>15,6+14,4+21,28+2,4 =   53,680</t>
  </si>
  <si>
    <t>592173208</t>
  </si>
  <si>
    <t>Obrubník parkový 100x5x20cm, farba sivá</t>
  </si>
  <si>
    <t>53,68*1,03 =   55,290</t>
  </si>
  <si>
    <t>918101111</t>
  </si>
  <si>
    <t>Lôžko pod obrubníky, krajníky, obruby z betónu tr. C 12/15-X0</t>
  </si>
  <si>
    <t>91810-1111</t>
  </si>
  <si>
    <t>53,68*0,25*0,20 =   2,684</t>
  </si>
  <si>
    <t>003</t>
  </si>
  <si>
    <t>941941041</t>
  </si>
  <si>
    <t>Montáž lešenia ľahk. radového s podlahami š. do 1,2 m v. do 10 m</t>
  </si>
  <si>
    <t>94194-1041</t>
  </si>
  <si>
    <t>45.25.10</t>
  </si>
  <si>
    <t>20,66*6,295+20,08*4,96+12,0*(4,96+6,315)/2 =   297,302</t>
  </si>
  <si>
    <t>941941291</t>
  </si>
  <si>
    <t>Príplatok za prvý a každý ďalší mesiac použitia lešenia k pol. -1041</t>
  </si>
  <si>
    <t>94194-1291</t>
  </si>
  <si>
    <t>941941841</t>
  </si>
  <si>
    <t>Demontáž lešenia ľahk. radového s podlahami š. do 1,2 m v. do 10 m</t>
  </si>
  <si>
    <t>94194-1841</t>
  </si>
  <si>
    <t>979131415</t>
  </si>
  <si>
    <t>Poplatok za uloženie vykopanej zeminy</t>
  </si>
  <si>
    <t>97913-1415</t>
  </si>
  <si>
    <t>45.11.11</t>
  </si>
  <si>
    <t>998022021</t>
  </si>
  <si>
    <t>Presun hmôt pre haly montované výšky do 20 m</t>
  </si>
  <si>
    <t>99802-2021</t>
  </si>
  <si>
    <t>45.21.6*</t>
  </si>
  <si>
    <t xml:space="preserve">9 - OSTATNÉ KONŠTRUKCIE A PRÁCE  spolu: </t>
  </si>
  <si>
    <t xml:space="preserve">PRÁCE A DODÁVKY HSV  spolu: </t>
  </si>
  <si>
    <t>PRÁCE A DODÁVKY PSV</t>
  </si>
  <si>
    <t>711 - Izolácie proti vode a vlhkosti</t>
  </si>
  <si>
    <t>711</t>
  </si>
  <si>
    <t>711411052</t>
  </si>
  <si>
    <t>Zhotovenie izolácie proti vode za studena na vodorovnej ploche tekutou lepenkou 2K</t>
  </si>
  <si>
    <t>I</t>
  </si>
  <si>
    <t>71141-1052</t>
  </si>
  <si>
    <t>IK</t>
  </si>
  <si>
    <t>"Skladba P5"  6,87*1 =   6,870</t>
  </si>
  <si>
    <t>246336811</t>
  </si>
  <si>
    <t>Stierkové hydroizolácia náterová vrstva tekutej lepenky 2K, dvojzložková stierka</t>
  </si>
  <si>
    <t>kg</t>
  </si>
  <si>
    <t>246336800</t>
  </si>
  <si>
    <t>24.30.22</t>
  </si>
  <si>
    <t>IZ</t>
  </si>
  <si>
    <t>6,87*1,12 =   7,694</t>
  </si>
  <si>
    <t>711441559</t>
  </si>
  <si>
    <t>Zhotovenie izolácie tlakovej pritavením NAIP vodor.</t>
  </si>
  <si>
    <t>71144-1559</t>
  </si>
  <si>
    <t>45.22.20</t>
  </si>
  <si>
    <t>"Skladba P3-P5"  7,85*4,85 =   38,073</t>
  </si>
  <si>
    <t>628329200</t>
  </si>
  <si>
    <t>Pás ťažký asfaltový ELASTOBIT PR S 40</t>
  </si>
  <si>
    <t>21.12.56</t>
  </si>
  <si>
    <t>711462104</t>
  </si>
  <si>
    <t>Zhotovenie izolácie tlakovej pritavením fólie zvislá</t>
  </si>
  <si>
    <t>71146-2104</t>
  </si>
  <si>
    <t>"Pracovná jama"  18,2*1,85 =   33,670</t>
  </si>
  <si>
    <t>6282E1816</t>
  </si>
  <si>
    <t>Fólia izolačná Ekoplast 806 hr.1,5mm zemná proti ropným látkam</t>
  </si>
  <si>
    <t>711491171</t>
  </si>
  <si>
    <t>Zhotovenie izolácie tlakovej položením podkladnej textílie vodor.</t>
  </si>
  <si>
    <t>71149-1171</t>
  </si>
  <si>
    <t>"Skladba P3,P4,P5"  8,74+17,4+6,87 =   33,010</t>
  </si>
  <si>
    <t>693D00108</t>
  </si>
  <si>
    <t>Geotextília - 300 g/m2 - 101552</t>
  </si>
  <si>
    <t xml:space="preserve">101552              </t>
  </si>
  <si>
    <t>711491172</t>
  </si>
  <si>
    <t>Zhotovenie izolácie tlakovej položením ochrannej textílie vodor.</t>
  </si>
  <si>
    <t>71149-1172</t>
  </si>
  <si>
    <t>693D00109</t>
  </si>
  <si>
    <t>Geotextília - 300 g/m2 - 101558</t>
  </si>
  <si>
    <t xml:space="preserve">101558              </t>
  </si>
  <si>
    <t>998711202</t>
  </si>
  <si>
    <t>Presun hmôt pre izolácie proti vode v objektoch výšky do 12 m</t>
  </si>
  <si>
    <t>99871-1202</t>
  </si>
  <si>
    <t xml:space="preserve">711 - Izolácie proti vode a vlhkosti  spolu: </t>
  </si>
  <si>
    <t>713 - Izolácie tepelné</t>
  </si>
  <si>
    <t>713</t>
  </si>
  <si>
    <t>713111125</t>
  </si>
  <si>
    <t>Montáž tep. izolácie stropov rovných spodom, prilepenie</t>
  </si>
  <si>
    <t>71311-1125</t>
  </si>
  <si>
    <t>45.32.11</t>
  </si>
  <si>
    <t>6315C1328</t>
  </si>
  <si>
    <t>Pás izolačný zo sklenej vlny Isover Domo Plus hr.18cm š.pásu 120cm</t>
  </si>
  <si>
    <t>713121111</t>
  </si>
  <si>
    <t>Montáž tep. izolácie podláh 1 x položenie</t>
  </si>
  <si>
    <t>71312-1111</t>
  </si>
  <si>
    <t>"Skladba P3+P4+P5"  8,74+17,4+6,87 =   33,010</t>
  </si>
  <si>
    <t>2831P0187</t>
  </si>
  <si>
    <t>Polystyrén Styrodur 2800 C hr.100mm,600x1250mm</t>
  </si>
  <si>
    <t>33,01*1,03 =   34,000</t>
  </si>
  <si>
    <t>713131141</t>
  </si>
  <si>
    <t>Montáž tep. izol. stien a základov lepením celopl. rohoží, pásov dielcov, dosiek</t>
  </si>
  <si>
    <t>71313-1141</t>
  </si>
  <si>
    <t>(11,83+20,18+20,6)*1,52 =   79,967</t>
  </si>
  <si>
    <t>"Jímka"  18,2*1,65 =   30,030</t>
  </si>
  <si>
    <t>2831F1324</t>
  </si>
  <si>
    <t>Polystyrén extrudovaný XPS - hr.50 mm</t>
  </si>
  <si>
    <t>25.21.41</t>
  </si>
  <si>
    <t>30,03*1,05 =   31,532</t>
  </si>
  <si>
    <t>2831F1327</t>
  </si>
  <si>
    <t>Polystyrén extrudovaný XPS - hr.100 mm</t>
  </si>
  <si>
    <t>79,967*1,05 =   83,965</t>
  </si>
  <si>
    <t>713191131</t>
  </si>
  <si>
    <t>Izolácia tepelná podlah, stropov vrchom prekrytie PE fóliou hr. 0,2 mm</t>
  </si>
  <si>
    <t>71319-1131</t>
  </si>
  <si>
    <t>2832B0205</t>
  </si>
  <si>
    <t>Fólia PE hydroizolčná Jutafol D špeciál 140 g/m2</t>
  </si>
  <si>
    <t>25.21.42</t>
  </si>
  <si>
    <t>"P1+P2"  178,47*1,15 =   205,241</t>
  </si>
  <si>
    <t>713191410</t>
  </si>
  <si>
    <t>Izolácia tepelná položenie parozábrany z PE folie</t>
  </si>
  <si>
    <t>71319-1410</t>
  </si>
  <si>
    <t>"Skladba P3-P5"  33,01*1 =   33,010</t>
  </si>
  <si>
    <t>2832E0607</t>
  </si>
  <si>
    <t>Parozábrana Jutafol N AL 125 špeciál bal.75m2</t>
  </si>
  <si>
    <t>25.21.30</t>
  </si>
  <si>
    <t xml:space="preserve">311111              </t>
  </si>
  <si>
    <t>33,01*1,15 =   37,962</t>
  </si>
  <si>
    <t>998713202</t>
  </si>
  <si>
    <t>Presun hmôt pre izolácie tepelné v objektoch výšky do 12 m</t>
  </si>
  <si>
    <t>99871-3202</t>
  </si>
  <si>
    <t xml:space="preserve">713 - Izolácie tepelné  spolu: </t>
  </si>
  <si>
    <t>721 - Vnútorná kanalizácia</t>
  </si>
  <si>
    <t>721</t>
  </si>
  <si>
    <t>721-725 R</t>
  </si>
  <si>
    <t>1.4 Vnútorná kanalizácia, vnút. vodovod, zariaďovacie predmety</t>
  </si>
  <si>
    <t xml:space="preserve">721 - Vnútorná kanalizácia  spolu: </t>
  </si>
  <si>
    <t>731 - Kotolne</t>
  </si>
  <si>
    <t>731</t>
  </si>
  <si>
    <t>731-735 R</t>
  </si>
  <si>
    <t>1.5 Kotolne, strojovne, zásobník tepl.vody, rozvod potrubia, armatúry, vykur. telesá</t>
  </si>
  <si>
    <t xml:space="preserve">731 - Kotolne  spolu: </t>
  </si>
  <si>
    <t>763 - Konštrukcie  - drevostavby</t>
  </si>
  <si>
    <t>763</t>
  </si>
  <si>
    <t>763132421</t>
  </si>
  <si>
    <t>Podhľady sadr. RIGIPS D112 zaves. 2-vrstv. oceľ. konštr. CD, bez tep. izol. GKFI 15 mm</t>
  </si>
  <si>
    <t>76313-2420</t>
  </si>
  <si>
    <t>"Skladba P3-P5"  33,01*1,05 =   34,661</t>
  </si>
  <si>
    <t>998763201</t>
  </si>
  <si>
    <t>Presun hmôt pre drevostavby v objektoch výšky do 12 m</t>
  </si>
  <si>
    <t>99876-3201</t>
  </si>
  <si>
    <t>45.42.13</t>
  </si>
  <si>
    <t xml:space="preserve">763 - Konštrukcie  - drevostavby  spolu: </t>
  </si>
  <si>
    <t>764 - Konštrukcie klampiarske</t>
  </si>
  <si>
    <t>764</t>
  </si>
  <si>
    <t>764352204</t>
  </si>
  <si>
    <t>Klamp. poplast. plech žľaby pododkvap. polkruh. rš 330</t>
  </si>
  <si>
    <t>76435-2203</t>
  </si>
  <si>
    <t>45.22.13</t>
  </si>
  <si>
    <t>"1/K"  20,08*1,05 =   21,084</t>
  </si>
  <si>
    <t>764359233</t>
  </si>
  <si>
    <t>Klamp. poplast. plech žľabový kotlík 300x500x700</t>
  </si>
  <si>
    <t>76435-9233</t>
  </si>
  <si>
    <t>764410351</t>
  </si>
  <si>
    <t>Klamp. AL hr. 0,8 oplechovanie parapetov rš 330</t>
  </si>
  <si>
    <t>76441-0350</t>
  </si>
  <si>
    <t>"O/K"  15,0*1,05 =   15,750</t>
  </si>
  <si>
    <t>764454204</t>
  </si>
  <si>
    <t>Klamp. poplast. plech rúry odpadové kruhové d-150</t>
  </si>
  <si>
    <t>76445-4204</t>
  </si>
  <si>
    <t>"2/K"  2*4,96*1,05 =   10,416</t>
  </si>
  <si>
    <t>764454234</t>
  </si>
  <si>
    <t>Montáž poplast. plech výtokové koleno KCV 150 d-150</t>
  </si>
  <si>
    <t>76445-4234</t>
  </si>
  <si>
    <t>553442973</t>
  </si>
  <si>
    <t>Koleno "V" poplast. plech dolné KCV d-150</t>
  </si>
  <si>
    <t xml:space="preserve">281210              </t>
  </si>
  <si>
    <t>998764202</t>
  </si>
  <si>
    <t>Presun hmôt pre klampiarske konštr. v objektoch výšky do 12 m</t>
  </si>
  <si>
    <t>99876-4202</t>
  </si>
  <si>
    <t xml:space="preserve">764 - Konštrukcie klampiarske  spolu: </t>
  </si>
  <si>
    <t>766 - Konštrukcie stolárske</t>
  </si>
  <si>
    <t>766</t>
  </si>
  <si>
    <t>766662112</t>
  </si>
  <si>
    <t>Montáž dvier kompl. otvár. do zamur. zár. 1-krídl. do 0,8m</t>
  </si>
  <si>
    <t>76666-2112</t>
  </si>
  <si>
    <t>611617181</t>
  </si>
  <si>
    <t>Dvere vnútorné plné 70x197 dyhované sivé</t>
  </si>
  <si>
    <t>611617180</t>
  </si>
  <si>
    <t>20.30.11</t>
  </si>
  <si>
    <t>611617221</t>
  </si>
  <si>
    <t>Dvere vnútorné plné 80x197 dyhované sivé</t>
  </si>
  <si>
    <t>611617220</t>
  </si>
  <si>
    <t>998766202</t>
  </si>
  <si>
    <t>Presun hmôt pre konštr. stolárske v objektoch výšky do 12 m</t>
  </si>
  <si>
    <t>99876-6202</t>
  </si>
  <si>
    <t xml:space="preserve">766 - Konštrukcie stolárske  spolu: </t>
  </si>
  <si>
    <t>767 - Konštrukcie doplnk. kovové stavebné</t>
  </si>
  <si>
    <t>767</t>
  </si>
  <si>
    <t>767211114</t>
  </si>
  <si>
    <t>Montáž schodov do prac. jamy rovných na oceľ. konštr. zváraním</t>
  </si>
  <si>
    <t>76721-1112</t>
  </si>
  <si>
    <t>45.42.12</t>
  </si>
  <si>
    <t>2*4,845*5,7*2 =   110,466</t>
  </si>
  <si>
    <t>553001123</t>
  </si>
  <si>
    <t>OK - Schody - schodišťové podlahové rošty s rozteč. otvorov 32mm, rozm. 750x216,</t>
  </si>
  <si>
    <t>553001000</t>
  </si>
  <si>
    <t>28.11.23</t>
  </si>
  <si>
    <t>767251115</t>
  </si>
  <si>
    <t>Montáž a dodávka podlahový rošt - recyklovaný plast výška 90 mm</t>
  </si>
  <si>
    <t>76725-1111</t>
  </si>
  <si>
    <t>"typ P6"  7,0*0,9*1,1 =   6,930</t>
  </si>
  <si>
    <t>767392115</t>
  </si>
  <si>
    <t>Montáž krytiny pultových striech oceľ.haly, strešné sendvič. panely kotv. na strešné väzničky</t>
  </si>
  <si>
    <t>76739-2112</t>
  </si>
  <si>
    <t>"Výkaz výmer strecha S1 - výkr.č.D03"</t>
  </si>
  <si>
    <t>"S1"  (20,08*12,0-5,54*2,78/2) =   233,259</t>
  </si>
  <si>
    <t>5532A0111</t>
  </si>
  <si>
    <t>Strešný panel sendvičový s jadrom z minerálnej vlny hr. 120 mm, PO 30 min. REI 30</t>
  </si>
  <si>
    <t>"S1"  233,259*1,08 =   251,920</t>
  </si>
  <si>
    <t>767411123</t>
  </si>
  <si>
    <t>Montáž opláštenia sendvičovými stenovými panelmi so skrytým zámkom na oceľ. konštr. stĺpov, hr. do 100 mm</t>
  </si>
  <si>
    <t>76741-1122</t>
  </si>
  <si>
    <t>"Pohľad východný"</t>
  </si>
  <si>
    <t>(14,46+6,2)*5,815 =   120,138</t>
  </si>
  <si>
    <t>-(7,115*2,0+0,9*2,0+4,7*3,5) =   -32,480</t>
  </si>
  <si>
    <t>"Pohľad západný"</t>
  </si>
  <si>
    <t>20,08*4,44 =   89,155</t>
  </si>
  <si>
    <t>-(3*3,0*0,5+1,0*0,5+0,9*2,0) =   -6,800</t>
  </si>
  <si>
    <t>"Pohľad južný"</t>
  </si>
  <si>
    <t>12,0*4,44+12,0*1,355/2 =   61,410</t>
  </si>
  <si>
    <t>-(0,9*2,0+2,0*0,5*2+1,0*0,5) =   -4,300</t>
  </si>
  <si>
    <t>5532A0114</t>
  </si>
  <si>
    <t>Stenový panel sendvičový s jadrom z minerálnej vlny hr. 100 mm, PO 30 min. REI 30</t>
  </si>
  <si>
    <t>5532A0110</t>
  </si>
  <si>
    <t>227,123*1,08 =   245,293</t>
  </si>
  <si>
    <t>767510112</t>
  </si>
  <si>
    <t>Montáž oceľ. krytov, osadenie a zakrytie pracovnej jamy</t>
  </si>
  <si>
    <t>76751-0111</t>
  </si>
  <si>
    <t>"Plech slza hr. 8 mm - 64,90kg/m2"</t>
  </si>
  <si>
    <t>(7,0*0,9-0,5*0,5-2*0,6*0,65)*64,9 =   342,023</t>
  </si>
  <si>
    <t>"Výstuhy PL 80/10 á 150 mm"</t>
  </si>
  <si>
    <t>47*0,9*6,28 =   265,644</t>
  </si>
  <si>
    <t>"Zvary 3%"  607,667*0,03 =   18,230</t>
  </si>
  <si>
    <t>553001125</t>
  </si>
  <si>
    <t>OK - oceľ S 185 (10004 0) plech s oválnymi výstupkami hr. 8 mm, výstuhy oceľ plochá 11523 PL 80/10</t>
  </si>
  <si>
    <t>767631130</t>
  </si>
  <si>
    <t>Montáž okien plastových jednokrídlových 1000 x 500 mm</t>
  </si>
  <si>
    <t>76763-1131</t>
  </si>
  <si>
    <t>6114B1006</t>
  </si>
  <si>
    <t>Okno plast.1-krídlové S -výš.100, šír.50 cm, izol. trojsklo - "O1"</t>
  </si>
  <si>
    <t>25.23.14</t>
  </si>
  <si>
    <t>767631307</t>
  </si>
  <si>
    <t>Montáž okien plastových dvojkrídlových 2000 x 500 mm</t>
  </si>
  <si>
    <t>76763-1305</t>
  </si>
  <si>
    <t>6114B2041</t>
  </si>
  <si>
    <t>Okno plast.2-krídlové S+S -výš.50, šír.200 cm, izol. trojsklo - "O2"</t>
  </si>
  <si>
    <t>767631341</t>
  </si>
  <si>
    <t>Montáž okien plastových trojkrídlových 3000 x 500 mm</t>
  </si>
  <si>
    <t>76763-1335</t>
  </si>
  <si>
    <t>6114B3696</t>
  </si>
  <si>
    <t>Okno plast.3-krídlové P+S+P -výš.50, šír.300 cm, izol. trojsklo - "O3"</t>
  </si>
  <si>
    <t>767631345</t>
  </si>
  <si>
    <t>Montáž zaskl. plastových stien 7115 x 2000 mm</t>
  </si>
  <si>
    <t>6114B4714</t>
  </si>
  <si>
    <t>Plast. vonk. zaskl. stena.6-krídlové P+P+P+P+P+P -výš.200, šír.711,5 cm, izol. trojsklo - "ZS1"</t>
  </si>
  <si>
    <t>6114B4710</t>
  </si>
  <si>
    <t>767641112</t>
  </si>
  <si>
    <t>Montáž dverí oceľ. do oc. zárubne otvár., jednokríd.</t>
  </si>
  <si>
    <t>76764-1110</t>
  </si>
  <si>
    <t>553455040</t>
  </si>
  <si>
    <t>Dvere požiarne-30min. 100x197 cm plech</t>
  </si>
  <si>
    <t>767641212</t>
  </si>
  <si>
    <t>Montáž dverí vstupných plastových jednokrídlových 900 x 2000 mm</t>
  </si>
  <si>
    <t>76764-1212</t>
  </si>
  <si>
    <t>611432731</t>
  </si>
  <si>
    <t>Dvere vstupné zaskl. plastové 1-krídl 90 x 200 cm. izol. trojsklo - "D1"</t>
  </si>
  <si>
    <t>611432730</t>
  </si>
  <si>
    <t>767641225</t>
  </si>
  <si>
    <t>Montáž dverí plastových jednokrídlových s nadsvetlíkom 900 x 2500 mm</t>
  </si>
  <si>
    <t>76764-1224</t>
  </si>
  <si>
    <t>611432751</t>
  </si>
  <si>
    <t>Dvere vstupné zaskl. plastové 1-krídl s nadsvetlíkom 90 x 200+50 cm, izol. trojsklo - "D2"</t>
  </si>
  <si>
    <t>611432750</t>
  </si>
  <si>
    <t>767652241</t>
  </si>
  <si>
    <t>Montáž sekčnej garáž. rolovacej brány 4700 x 4000 mm</t>
  </si>
  <si>
    <t>76765-2240</t>
  </si>
  <si>
    <t>611870034</t>
  </si>
  <si>
    <t>Brána garážová sekčná plechová exteriér. zateplená s presklením rozm. 4700 x 4000 mm</t>
  </si>
  <si>
    <t>611870030</t>
  </si>
  <si>
    <t>20.30.13</t>
  </si>
  <si>
    <t>998767202</t>
  </si>
  <si>
    <t>Presun hmôt pre kovové stav. doplnk. konštr. v objektoch výšky do 12 m</t>
  </si>
  <si>
    <t>99876-7202</t>
  </si>
  <si>
    <t xml:space="preserve">767 - Konštrukcie doplnk. kovové stavebné  spolu: </t>
  </si>
  <si>
    <t>771 - Podlahy z dlaždíc  keramických</t>
  </si>
  <si>
    <t>771</t>
  </si>
  <si>
    <t>771575111</t>
  </si>
  <si>
    <t>Montáž podláh z dlaždíc keram. gres. do flexibil. lepidla</t>
  </si>
  <si>
    <t>77157-5110</t>
  </si>
  <si>
    <t>45.43.12</t>
  </si>
  <si>
    <t>"skladba P4+P5"  17,4+6,87 =   24,270</t>
  </si>
  <si>
    <t>597637252</t>
  </si>
  <si>
    <t>Dlažba keramická gressová hr. 10 mm</t>
  </si>
  <si>
    <t>597637251</t>
  </si>
  <si>
    <t>26.30.10</t>
  </si>
  <si>
    <t>24,27*1,05 =   25,484</t>
  </si>
  <si>
    <t>771990192</t>
  </si>
  <si>
    <t>Prípl. k vyrovnaniu podkladu samonivelaz. stierkou 30 Mpa ZKD hr 1 mm</t>
  </si>
  <si>
    <t>77199-0192</t>
  </si>
  <si>
    <t>998771202</t>
  </si>
  <si>
    <t>Presun hmôt pre podlahy z dlaždíc v objektoch výšky do 12 m</t>
  </si>
  <si>
    <t>99877-1202</t>
  </si>
  <si>
    <t xml:space="preserve">771 - Podlahy z dlaždíc  keramických  spolu: </t>
  </si>
  <si>
    <t>777 - Podlahy zo syntetických hmôt</t>
  </si>
  <si>
    <t>773</t>
  </si>
  <si>
    <t>777615218</t>
  </si>
  <si>
    <t>Nátery betón. podláh epoxidové protiprašné 2 x</t>
  </si>
  <si>
    <t>77761-5217</t>
  </si>
  <si>
    <t>45.43.21</t>
  </si>
  <si>
    <t>"Skladba P3+ST1"  8,74+38,07 =   46,810</t>
  </si>
  <si>
    <t>998777202</t>
  </si>
  <si>
    <t>Presun hmôt pre podlahy syntetické v objektoch výšky do 12 m</t>
  </si>
  <si>
    <t>99877-7202</t>
  </si>
  <si>
    <t xml:space="preserve">777 - Podlahy zo syntetických hmôt  spolu: </t>
  </si>
  <si>
    <t>781 - Obklady z obkladačiek a dosiek</t>
  </si>
  <si>
    <t>781415017</t>
  </si>
  <si>
    <t>Montáž obkladov vnút. z obklad. keram. 300x200 do tmelu</t>
  </si>
  <si>
    <t>78141-5015</t>
  </si>
  <si>
    <t>"1.NP +- 0,000"</t>
  </si>
  <si>
    <t>"1.03"  4,2*1,6 =   6,720</t>
  </si>
  <si>
    <t>"1.04"  2*(3,0+2,4+2*1,25)*2,0-0,7*2,0 =   30,200</t>
  </si>
  <si>
    <t>"1.01"  1,0*1,5 =   1,500</t>
  </si>
  <si>
    <t>597671550</t>
  </si>
  <si>
    <t>Obklad keramický RAKODUR 300x200x8 OT3 I</t>
  </si>
  <si>
    <t>38,42*1,05 =   40,341</t>
  </si>
  <si>
    <t>998781202</t>
  </si>
  <si>
    <t>Presun hmôt pre obklady keramické v objektoch výšky do 12 m</t>
  </si>
  <si>
    <t>99878-1202</t>
  </si>
  <si>
    <t xml:space="preserve">781 - Obklady z obkladačiek a dosiek  spolu: </t>
  </si>
  <si>
    <t>783 - Nátery</t>
  </si>
  <si>
    <t>783</t>
  </si>
  <si>
    <t>783124720</t>
  </si>
  <si>
    <t>Nátery ocel. konštr. stredných B syntetické základné</t>
  </si>
  <si>
    <t>78312-4720</t>
  </si>
  <si>
    <t>45.44.2*</t>
  </si>
  <si>
    <t>"65 m2/t"  8645,231*65,0*0,001 =   561,940</t>
  </si>
  <si>
    <t>783181112</t>
  </si>
  <si>
    <t>Nátery oceľ. konštr. stredných "B" a plnostenných "D" vodou riedit. protipož. napeňujúce Pyrostop hr. 200 mikrometrov</t>
  </si>
  <si>
    <t>78318-1112</t>
  </si>
  <si>
    <t xml:space="preserve">783 - Nátery  spolu: </t>
  </si>
  <si>
    <t>784 - Maľby</t>
  </si>
  <si>
    <t>784</t>
  </si>
  <si>
    <t>784413301</t>
  </si>
  <si>
    <t>Pačok 2x váp. mliekom s bielením 1x v miestnosti v. do 3,8m</t>
  </si>
  <si>
    <t>78441-3301</t>
  </si>
  <si>
    <t>45.44.21</t>
  </si>
  <si>
    <t>784452371</t>
  </si>
  <si>
    <t>Maľba zo zmesí tekut.  PRIMALEX 1 far. dvojnás. b. strop miest. do 3,8m</t>
  </si>
  <si>
    <t>78445-2371</t>
  </si>
  <si>
    <t>"Vstavok - stropy+steny"  33,01+205,766 =   238,776</t>
  </si>
  <si>
    <t xml:space="preserve">784 - Maľby  spolu: </t>
  </si>
  <si>
    <t xml:space="preserve">PRÁCE A DODÁVKY PSV  spolu: </t>
  </si>
  <si>
    <t>PRÁCE A DODÁVKY M</t>
  </si>
  <si>
    <t>M21 - 155 Elektromontáže</t>
  </si>
  <si>
    <t>921</t>
  </si>
  <si>
    <t>21001011R</t>
  </si>
  <si>
    <t>1.7 Umelé osvetlenie a vnútorné silnoprúdové rozvody</t>
  </si>
  <si>
    <t>M</t>
  </si>
  <si>
    <t>21001</t>
  </si>
  <si>
    <t>MK</t>
  </si>
  <si>
    <t xml:space="preserve">M21 - 155 Elektromontáže  spolu: </t>
  </si>
  <si>
    <t>M24 - 158 Montáž VZT zariadení a sušiarní</t>
  </si>
  <si>
    <t>924</t>
  </si>
  <si>
    <t>24001012R</t>
  </si>
  <si>
    <t>2.4 Vzduchotechnika, odvetranie pracovnej jamy, bubnový odťah splín, výfuk cez fasádu</t>
  </si>
  <si>
    <t>24001</t>
  </si>
  <si>
    <t xml:space="preserve">M24 - 158 Montáž VZT zariadení a sušiarní  spolu: </t>
  </si>
  <si>
    <t>M43 - 172 Montáž oceľových konštrukcií</t>
  </si>
  <si>
    <t>943</t>
  </si>
  <si>
    <t>43086112R</t>
  </si>
  <si>
    <t>Montáž OK - Nosná oceľová konštrukcia haly autoservisu</t>
  </si>
  <si>
    <t>76876-1001</t>
  </si>
  <si>
    <t>45.25.42</t>
  </si>
  <si>
    <t>"Výkaz ocele haly - výkaz materiálu statika"</t>
  </si>
  <si>
    <t>"CS1 - HEA 180"  63,225*35,6 =   2250,810</t>
  </si>
  <si>
    <t>"CS2 - IPE 330"  57,498614*49,1 =   2823,182</t>
  </si>
  <si>
    <t>"CS3 - IPE 220"  6.300*26,2 =   165,060</t>
  </si>
  <si>
    <t>"CS4 - UPE 180"  94,725*19,7 =   1866,083</t>
  </si>
  <si>
    <t>"CS5 - RD16"  62,015148*1,6 =   99,224</t>
  </si>
  <si>
    <t>"Spoje a zvary 20%"  7204,359*0,20 =   1440,872</t>
  </si>
  <si>
    <t>134866051</t>
  </si>
  <si>
    <t>OK haly - tyč oceľ. S 235 JR G1 (11 373) označ.prierezu HEA 180, IPE 220, IPE 330, UPE 180</t>
  </si>
  <si>
    <t>134866050</t>
  </si>
  <si>
    <t>27.10.70</t>
  </si>
  <si>
    <t>MZ</t>
  </si>
  <si>
    <t>"Materiál oceľ.haly"  8645,0*0,001 =   8,645</t>
  </si>
  <si>
    <t xml:space="preserve">M43 - 172 Montáž oceľových konštrukcií  spolu: </t>
  </si>
  <si>
    <t>999 - MCE ostatné</t>
  </si>
  <si>
    <t>990430402</t>
  </si>
  <si>
    <t>Presun hmôt pre M 43 výška 12 m</t>
  </si>
  <si>
    <t>99876-8402</t>
  </si>
  <si>
    <t xml:space="preserve">999 - MCE ostatné  spolu: </t>
  </si>
  <si>
    <t xml:space="preserve">PRÁCE A DODÁVKY M  spolu: </t>
  </si>
  <si>
    <t>Za rozpočet celkom</t>
  </si>
  <si>
    <t>Spracoval: Ing. Jozef Ďurech</t>
  </si>
  <si>
    <t>Figura</t>
  </si>
</sst>
</file>

<file path=xl/styles.xml><?xml version="1.0" encoding="utf-8"?>
<styleSheet xmlns="http://schemas.openxmlformats.org/spreadsheetml/2006/main">
  <numFmts count="6">
    <numFmt numFmtId="168" formatCode="#,##0&quot; Sk&quot;;[Red]\-#,##0&quot; Sk&quot;"/>
    <numFmt numFmtId="169" formatCode="#,##0.0"/>
    <numFmt numFmtId="170" formatCode="#,##0.0000"/>
    <numFmt numFmtId="171" formatCode="_-* #,##0&quot; Sk&quot;_-;\-* #,##0&quot; Sk&quot;_-;_-* &quot;- Sk&quot;_-;_-@_-"/>
    <numFmt numFmtId="177" formatCode="#,##0.00000"/>
    <numFmt numFmtId="179" formatCode="#,##0.000"/>
  </numFmts>
  <fonts count="24">
    <font>
      <sz val="10"/>
      <name val="Arial"/>
      <charset val="238"/>
    </font>
    <font>
      <b/>
      <i/>
      <sz val="10"/>
      <name val="Times New Roman CE"/>
      <charset val="238"/>
    </font>
    <font>
      <sz val="10"/>
      <name val="Times New Roman CE"/>
      <charset val="238"/>
    </font>
    <font>
      <sz val="10"/>
      <color rgb="FFFF0000"/>
      <name val="Times New Roman CE"/>
      <charset val="238"/>
    </font>
    <font>
      <sz val="10"/>
      <color rgb="FF0000FF"/>
      <name val="Times New Roman CE"/>
      <charset val="238"/>
    </font>
    <font>
      <b/>
      <sz val="10"/>
      <name val="Times New Roman CE"/>
      <charset val="238"/>
    </font>
    <font>
      <sz val="10"/>
      <color rgb="FF000000"/>
      <name val="Times New Roman"/>
      <charset val="238"/>
    </font>
    <font>
      <sz val="12"/>
      <name val="Times New Roman CE"/>
      <charset val="238"/>
    </font>
    <font>
      <sz val="8"/>
      <name val="Arial Narrow"/>
      <charset val="238"/>
    </font>
    <font>
      <b/>
      <sz val="10"/>
      <name val="Arial Narrow"/>
      <charset val="238"/>
    </font>
    <font>
      <b/>
      <sz val="8"/>
      <name val="Arial Narrow"/>
      <charset val="238"/>
    </font>
    <font>
      <sz val="8"/>
      <color rgb="FFFFFFFF"/>
      <name val="Arial Narrow"/>
      <charset val="238"/>
    </font>
    <font>
      <b/>
      <sz val="8"/>
      <color rgb="FFFFFFFF"/>
      <name val="Arial Narrow"/>
      <charset val="238"/>
    </font>
    <font>
      <sz val="8"/>
      <color rgb="FF0000FF"/>
      <name val="Arial Narrow"/>
      <charset val="238"/>
    </font>
    <font>
      <sz val="11"/>
      <color rgb="FF000000"/>
      <name val="Calibri"/>
      <charset val="238"/>
    </font>
    <font>
      <sz val="10"/>
      <name val="Arial CE"/>
      <charset val="238"/>
    </font>
    <font>
      <b/>
      <sz val="7"/>
      <name val="Letter Gothic CE"/>
      <charset val="238"/>
    </font>
    <font>
      <sz val="11"/>
      <color rgb="FFFFFFFF"/>
      <name val="Calibri"/>
      <charset val="238"/>
    </font>
    <font>
      <b/>
      <sz val="11"/>
      <color rgb="FF000000"/>
      <name val="Calibri"/>
      <charset val="238"/>
    </font>
    <font>
      <b/>
      <sz val="18"/>
      <color rgb="FF333399"/>
      <name val="Cambria"/>
      <charset val="238"/>
    </font>
    <font>
      <sz val="11"/>
      <color rgb="FFFF0000"/>
      <name val="Calibri"/>
      <charset val="238"/>
    </font>
    <font>
      <sz val="10"/>
      <name val="Arial"/>
      <charset val="238"/>
    </font>
    <font>
      <b/>
      <sz val="8"/>
      <name val="Arial Narrow"/>
      <family val="2"/>
      <charset val="238"/>
    </font>
    <font>
      <sz val="8"/>
      <color rgb="FF0000FF"/>
      <name val="Arial Narrow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C0C0C0"/>
        <bgColor rgb="FFA6CAF0"/>
      </patternFill>
    </fill>
    <fill>
      <patternFill patternType="solid">
        <fgColor rgb="FFFFFF00"/>
        <bgColor rgb="FFFFFF00"/>
      </patternFill>
    </fill>
    <fill>
      <patternFill patternType="solid">
        <fgColor rgb="FFCCFFCC"/>
        <bgColor rgb="FFCCFFFF"/>
      </patternFill>
    </fill>
    <fill>
      <patternFill patternType="solid">
        <fgColor rgb="FFA0E0E0"/>
        <bgColor rgb="FFA6CAF0"/>
      </patternFill>
    </fill>
    <fill>
      <patternFill patternType="solid">
        <fgColor rgb="FFFFFFC0"/>
        <bgColor rgb="FFFFFF99"/>
      </patternFill>
    </fill>
    <fill>
      <patternFill patternType="solid">
        <fgColor rgb="FFFF8080"/>
        <bgColor rgb="FFFF99CC"/>
      </patternFill>
    </fill>
    <fill>
      <patternFill patternType="solid">
        <fgColor rgb="FFA6CAF0"/>
        <bgColor rgb="FFA0E0E0"/>
      </patternFill>
    </fill>
    <fill>
      <patternFill patternType="solid">
        <fgColor rgb="FFFFFF99"/>
        <bgColor rgb="FFFFFFC0"/>
      </patternFill>
    </fill>
    <fill>
      <patternFill patternType="solid">
        <fgColor rgb="FFCC9CCC"/>
        <bgColor rgb="FFFF99CC"/>
      </patternFill>
    </fill>
    <fill>
      <patternFill patternType="solid">
        <fgColor rgb="FF996666"/>
        <bgColor rgb="FF666699"/>
      </patternFill>
    </fill>
    <fill>
      <patternFill patternType="solid">
        <fgColor rgb="FF999933"/>
        <bgColor rgb="FF969696"/>
      </patternFill>
    </fill>
  </fills>
  <borders count="2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rgb="FF3333CC"/>
      </top>
      <bottom style="double">
        <color rgb="FF3333CC"/>
      </bottom>
      <diagonal/>
    </border>
  </borders>
  <cellStyleXfs count="31">
    <xf numFmtId="0" fontId="0" fillId="0" borderId="0"/>
    <xf numFmtId="0" fontId="15" fillId="0" borderId="0"/>
    <xf numFmtId="0" fontId="21" fillId="0" borderId="0" applyBorder="0">
      <alignment vertical="center"/>
    </xf>
    <xf numFmtId="0" fontId="14" fillId="6" borderId="0" applyBorder="0" applyProtection="0"/>
    <xf numFmtId="171" fontId="21" fillId="0" borderId="0" applyBorder="0" applyProtection="0"/>
    <xf numFmtId="0" fontId="14" fillId="5" borderId="0" applyBorder="0" applyProtection="0"/>
    <xf numFmtId="0" fontId="14" fillId="5" borderId="0" applyBorder="0" applyProtection="0"/>
    <xf numFmtId="168" fontId="16" fillId="0" borderId="22"/>
    <xf numFmtId="0" fontId="14" fillId="8" borderId="0" applyBorder="0" applyProtection="0"/>
    <xf numFmtId="0" fontId="14" fillId="7" borderId="0" applyBorder="0" applyProtection="0"/>
    <xf numFmtId="0" fontId="21" fillId="0" borderId="22"/>
    <xf numFmtId="0" fontId="16" fillId="0" borderId="22">
      <alignment vertical="center"/>
    </xf>
    <xf numFmtId="0" fontId="14" fillId="2" borderId="0" applyBorder="0" applyProtection="0"/>
    <xf numFmtId="0" fontId="14" fillId="5" borderId="0" applyBorder="0" applyProtection="0"/>
    <xf numFmtId="0" fontId="14" fillId="6" borderId="0" applyBorder="0" applyProtection="0"/>
    <xf numFmtId="0" fontId="14" fillId="7" borderId="0" applyBorder="0" applyProtection="0"/>
    <xf numFmtId="0" fontId="14" fillId="9" borderId="0" applyBorder="0" applyProtection="0"/>
    <xf numFmtId="0" fontId="14" fillId="10" borderId="0" applyBorder="0" applyProtection="0"/>
    <xf numFmtId="0" fontId="14" fillId="6" borderId="0" applyBorder="0" applyProtection="0"/>
    <xf numFmtId="0" fontId="17" fillId="5" borderId="0" applyBorder="0" applyProtection="0"/>
    <xf numFmtId="0" fontId="17" fillId="11" borderId="0" applyBorder="0" applyProtection="0"/>
    <xf numFmtId="0" fontId="17" fillId="12" borderId="0" applyBorder="0" applyProtection="0"/>
    <xf numFmtId="0" fontId="17" fillId="10" borderId="0" applyBorder="0" applyProtection="0"/>
    <xf numFmtId="0" fontId="17" fillId="5" borderId="0" applyBorder="0" applyProtection="0"/>
    <xf numFmtId="0" fontId="17" fillId="7" borderId="0" applyBorder="0" applyProtection="0"/>
    <xf numFmtId="0" fontId="18" fillId="0" borderId="23" applyProtection="0"/>
    <xf numFmtId="0" fontId="15" fillId="0" borderId="0"/>
    <xf numFmtId="0" fontId="19" fillId="0" borderId="0" applyBorder="0" applyProtection="0"/>
    <xf numFmtId="0" fontId="16" fillId="0" borderId="0" applyBorder="0">
      <alignment vertical="center"/>
    </xf>
    <xf numFmtId="0" fontId="20" fillId="0" borderId="0" applyBorder="0" applyProtection="0"/>
    <xf numFmtId="0" fontId="16" fillId="0" borderId="15">
      <alignment vertical="center"/>
    </xf>
  </cellStyleXfs>
  <cellXfs count="114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vertical="top"/>
    </xf>
    <xf numFmtId="49" fontId="1" fillId="2" borderId="2" xfId="0" applyNumberFormat="1" applyFont="1" applyFill="1" applyBorder="1" applyAlignment="1">
      <alignment vertical="top"/>
    </xf>
    <xf numFmtId="49" fontId="1" fillId="2" borderId="2" xfId="0" applyNumberFormat="1" applyFont="1" applyFill="1" applyBorder="1" applyAlignment="1">
      <alignment horizontal="center" vertical="top" wrapText="1"/>
    </xf>
    <xf numFmtId="49" fontId="1" fillId="2" borderId="3" xfId="0" applyNumberFormat="1" applyFont="1" applyFill="1" applyBorder="1" applyAlignment="1">
      <alignment vertical="top"/>
    </xf>
    <xf numFmtId="49" fontId="2" fillId="0" borderId="4" xfId="0" applyNumberFormat="1" applyFont="1" applyBorder="1" applyAlignment="1">
      <alignment horizontal="left"/>
    </xf>
    <xf numFmtId="49" fontId="2" fillId="0" borderId="5" xfId="0" applyNumberFormat="1" applyFont="1" applyBorder="1"/>
    <xf numFmtId="49" fontId="3" fillId="0" borderId="5" xfId="0" applyNumberFormat="1" applyFont="1" applyBorder="1" applyAlignment="1">
      <alignment horizontal="left"/>
    </xf>
    <xf numFmtId="49" fontId="2" fillId="0" borderId="6" xfId="0" applyNumberFormat="1" applyFont="1" applyBorder="1" applyAlignment="1">
      <alignment horizontal="left"/>
    </xf>
    <xf numFmtId="49" fontId="2" fillId="0" borderId="7" xfId="0" applyNumberFormat="1" applyFont="1" applyBorder="1" applyAlignment="1">
      <alignment horizontal="left"/>
    </xf>
    <xf numFmtId="49" fontId="2" fillId="0" borderId="8" xfId="0" applyNumberFormat="1" applyFont="1" applyBorder="1"/>
    <xf numFmtId="49" fontId="2" fillId="0" borderId="8" xfId="0" applyNumberFormat="1" applyFont="1" applyBorder="1" applyAlignment="1">
      <alignment horizontal="left"/>
    </xf>
    <xf numFmtId="49" fontId="2" fillId="0" borderId="9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49" fontId="2" fillId="0" borderId="5" xfId="0" applyNumberFormat="1" applyFont="1" applyBorder="1" applyAlignment="1">
      <alignment horizontal="left"/>
    </xf>
    <xf numFmtId="49" fontId="4" fillId="0" borderId="9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left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5" fillId="0" borderId="5" xfId="0" applyNumberFormat="1" applyFont="1" applyBorder="1" applyAlignment="1">
      <alignment horizontal="left" vertical="top" wrapText="1"/>
    </xf>
    <xf numFmtId="49" fontId="4" fillId="0" borderId="6" xfId="0" applyNumberFormat="1" applyFont="1" applyBorder="1" applyAlignment="1">
      <alignment horizontal="left" vertical="top" wrapText="1"/>
    </xf>
    <xf numFmtId="49" fontId="6" fillId="3" borderId="9" xfId="0" applyNumberFormat="1" applyFont="1" applyFill="1" applyBorder="1" applyAlignment="1">
      <alignment horizontal="left"/>
    </xf>
    <xf numFmtId="49" fontId="2" fillId="0" borderId="4" xfId="0" applyNumberFormat="1" applyFont="1" applyBorder="1" applyAlignment="1">
      <alignment horizontal="left" vertical="top"/>
    </xf>
    <xf numFmtId="49" fontId="2" fillId="0" borderId="5" xfId="0" applyNumberFormat="1" applyFont="1" applyBorder="1" applyAlignment="1">
      <alignment horizontal="left" vertical="top"/>
    </xf>
    <xf numFmtId="49" fontId="2" fillId="0" borderId="6" xfId="0" applyNumberFormat="1" applyFont="1" applyBorder="1" applyAlignment="1">
      <alignment horizontal="left" vertical="top" wrapText="1"/>
    </xf>
    <xf numFmtId="49" fontId="2" fillId="0" borderId="10" xfId="0" applyNumberFormat="1" applyFont="1" applyBorder="1" applyAlignment="1">
      <alignment horizontal="left"/>
    </xf>
    <xf numFmtId="49" fontId="2" fillId="0" borderId="11" xfId="0" applyNumberFormat="1" applyFont="1" applyBorder="1"/>
    <xf numFmtId="49" fontId="2" fillId="0" borderId="11" xfId="0" applyNumberFormat="1" applyFont="1" applyBorder="1" applyAlignment="1">
      <alignment horizontal="left"/>
    </xf>
    <xf numFmtId="49" fontId="2" fillId="0" borderId="12" xfId="0" applyNumberFormat="1" applyFont="1" applyBorder="1" applyAlignment="1">
      <alignment horizontal="left"/>
    </xf>
    <xf numFmtId="49" fontId="7" fillId="4" borderId="13" xfId="0" applyNumberFormat="1" applyFont="1" applyFill="1" applyBorder="1" applyAlignment="1">
      <alignment vertical="top"/>
    </xf>
    <xf numFmtId="49" fontId="7" fillId="4" borderId="0" xfId="0" applyNumberFormat="1" applyFont="1" applyFill="1" applyBorder="1" applyAlignment="1">
      <alignment vertical="top" wrapText="1"/>
    </xf>
    <xf numFmtId="49" fontId="7" fillId="4" borderId="14" xfId="0" applyNumberFormat="1" applyFont="1" applyFill="1" applyBorder="1" applyAlignment="1">
      <alignment vertical="top" wrapText="1"/>
    </xf>
    <xf numFmtId="0" fontId="11" fillId="0" borderId="0" xfId="1" applyFont="1"/>
    <xf numFmtId="0" fontId="12" fillId="0" borderId="0" xfId="1" applyFont="1"/>
    <xf numFmtId="49" fontId="12" fillId="0" borderId="0" xfId="1" applyNumberFormat="1" applyFont="1"/>
    <xf numFmtId="0" fontId="8" fillId="0" borderId="0" xfId="0" applyFont="1" applyProtection="1"/>
    <xf numFmtId="4" fontId="8" fillId="0" borderId="0" xfId="0" applyNumberFormat="1" applyFont="1" applyProtection="1"/>
    <xf numFmtId="177" fontId="8" fillId="0" borderId="0" xfId="0" applyNumberFormat="1" applyFont="1" applyProtection="1"/>
    <xf numFmtId="179" fontId="8" fillId="0" borderId="0" xfId="0" applyNumberFormat="1" applyFont="1" applyProtection="1"/>
    <xf numFmtId="0" fontId="10" fillId="0" borderId="0" xfId="0" applyFont="1" applyProtection="1"/>
    <xf numFmtId="0" fontId="9" fillId="0" borderId="0" xfId="0" applyFont="1" applyProtection="1"/>
    <xf numFmtId="0" fontId="8" fillId="0" borderId="16" xfId="0" applyFont="1" applyBorder="1" applyAlignment="1" applyProtection="1">
      <alignment horizontal="center"/>
    </xf>
    <xf numFmtId="0" fontId="8" fillId="0" borderId="18" xfId="0" applyFont="1" applyBorder="1" applyAlignment="1" applyProtection="1">
      <alignment horizontal="center"/>
    </xf>
    <xf numFmtId="49" fontId="8" fillId="0" borderId="0" xfId="0" applyNumberFormat="1" applyFont="1" applyAlignment="1" applyProtection="1">
      <alignment horizontal="left"/>
      <protection locked="0"/>
    </xf>
    <xf numFmtId="179" fontId="8" fillId="0" borderId="0" xfId="0" applyNumberFormat="1" applyFont="1" applyAlignment="1" applyProtection="1">
      <alignment horizontal="right"/>
      <protection locked="0"/>
    </xf>
    <xf numFmtId="0" fontId="10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49" fontId="8" fillId="0" borderId="0" xfId="0" applyNumberFormat="1" applyFont="1" applyAlignment="1" applyProtection="1">
      <alignment horizontal="center"/>
      <protection locked="0"/>
    </xf>
    <xf numFmtId="49" fontId="8" fillId="0" borderId="0" xfId="0" applyNumberFormat="1" applyFont="1" applyAlignment="1" applyProtection="1">
      <protection locked="0"/>
    </xf>
    <xf numFmtId="179" fontId="8" fillId="0" borderId="0" xfId="0" applyNumberFormat="1" applyFont="1" applyProtection="1">
      <protection locked="0"/>
    </xf>
    <xf numFmtId="0" fontId="8" fillId="0" borderId="16" xfId="0" applyFont="1" applyBorder="1" applyAlignment="1" applyProtection="1">
      <alignment horizontal="left"/>
      <protection locked="0"/>
    </xf>
    <xf numFmtId="0" fontId="8" fillId="0" borderId="19" xfId="0" applyFont="1" applyBorder="1" applyAlignment="1" applyProtection="1">
      <alignment horizontal="center"/>
      <protection locked="0"/>
    </xf>
    <xf numFmtId="0" fontId="8" fillId="0" borderId="18" xfId="0" applyFont="1" applyBorder="1" applyAlignment="1" applyProtection="1">
      <alignment horizontal="left"/>
      <protection locked="0"/>
    </xf>
    <xf numFmtId="0" fontId="8" fillId="0" borderId="18" xfId="0" applyFont="1" applyBorder="1" applyAlignment="1" applyProtection="1">
      <alignment horizontal="left" vertical="center"/>
      <protection locked="0"/>
    </xf>
    <xf numFmtId="0" fontId="8" fillId="0" borderId="20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right" vertical="top"/>
    </xf>
    <xf numFmtId="49" fontId="8" fillId="0" borderId="0" xfId="0" applyNumberFormat="1" applyFont="1" applyAlignment="1" applyProtection="1">
      <alignment horizontal="center" vertical="top"/>
    </xf>
    <xf numFmtId="49" fontId="8" fillId="0" borderId="0" xfId="0" applyNumberFormat="1" applyFont="1" applyAlignment="1" applyProtection="1">
      <alignment vertical="top"/>
    </xf>
    <xf numFmtId="49" fontId="8" fillId="0" borderId="0" xfId="0" applyNumberFormat="1" applyFont="1" applyAlignment="1" applyProtection="1">
      <alignment horizontal="left" vertical="top" wrapText="1"/>
    </xf>
    <xf numFmtId="179" fontId="8" fillId="0" borderId="0" xfId="0" applyNumberFormat="1" applyFont="1" applyAlignment="1" applyProtection="1">
      <alignment vertical="top"/>
    </xf>
    <xf numFmtId="0" fontId="8" fillId="0" borderId="0" xfId="0" applyFont="1" applyAlignment="1" applyProtection="1">
      <alignment vertical="top"/>
    </xf>
    <xf numFmtId="4" fontId="8" fillId="0" borderId="0" xfId="0" applyNumberFormat="1" applyFont="1" applyAlignment="1" applyProtection="1">
      <alignment vertical="top"/>
    </xf>
    <xf numFmtId="177" fontId="8" fillId="0" borderId="0" xfId="0" applyNumberFormat="1" applyFont="1" applyAlignment="1" applyProtection="1">
      <alignment vertical="top"/>
    </xf>
    <xf numFmtId="0" fontId="8" fillId="0" borderId="0" xfId="0" applyFont="1" applyAlignment="1" applyProtection="1">
      <alignment horizontal="center" vertical="top"/>
    </xf>
    <xf numFmtId="0" fontId="8" fillId="0" borderId="0" xfId="0" applyFont="1" applyAlignment="1" applyProtection="1">
      <alignment horizontal="left" vertical="top"/>
    </xf>
    <xf numFmtId="170" fontId="8" fillId="0" borderId="0" xfId="0" applyNumberFormat="1" applyFont="1" applyAlignment="1" applyProtection="1">
      <alignment vertical="top"/>
    </xf>
    <xf numFmtId="0" fontId="8" fillId="0" borderId="0" xfId="0" applyFont="1"/>
    <xf numFmtId="49" fontId="8" fillId="0" borderId="0" xfId="0" applyNumberFormat="1" applyFont="1" applyProtection="1"/>
    <xf numFmtId="49" fontId="8" fillId="0" borderId="0" xfId="0" applyNumberFormat="1" applyFont="1" applyAlignment="1" applyProtection="1">
      <alignment horizontal="center"/>
    </xf>
    <xf numFmtId="49" fontId="8" fillId="0" borderId="0" xfId="0" applyNumberFormat="1" applyFont="1" applyAlignment="1" applyProtection="1"/>
    <xf numFmtId="0" fontId="8" fillId="0" borderId="18" xfId="0" applyFont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/>
    </xf>
    <xf numFmtId="0" fontId="8" fillId="0" borderId="20" xfId="0" applyFont="1" applyBorder="1" applyAlignment="1" applyProtection="1">
      <alignment horizontal="center"/>
    </xf>
    <xf numFmtId="0" fontId="13" fillId="0" borderId="19" xfId="0" applyFont="1" applyBorder="1" applyAlignment="1" applyProtection="1">
      <alignment horizontal="center"/>
      <protection locked="0"/>
    </xf>
    <xf numFmtId="0" fontId="13" fillId="0" borderId="16" xfId="0" applyFont="1" applyBorder="1" applyAlignment="1" applyProtection="1">
      <alignment horizontal="center"/>
      <protection locked="0"/>
    </xf>
    <xf numFmtId="0" fontId="8" fillId="0" borderId="16" xfId="0" applyFont="1" applyBorder="1" applyAlignment="1" applyProtection="1">
      <alignment horizontal="center"/>
      <protection locked="0"/>
    </xf>
    <xf numFmtId="0" fontId="8" fillId="0" borderId="16" xfId="0" applyFont="1" applyBorder="1" applyAlignment="1" applyProtection="1">
      <alignment horizontal="left" vertical="top"/>
    </xf>
    <xf numFmtId="0" fontId="13" fillId="0" borderId="20" xfId="0" applyFont="1" applyBorder="1" applyAlignment="1" applyProtection="1">
      <alignment horizontal="center"/>
      <protection locked="0"/>
    </xf>
    <xf numFmtId="0" fontId="13" fillId="0" borderId="18" xfId="0" applyFont="1" applyBorder="1" applyAlignment="1" applyProtection="1">
      <alignment horizontal="center"/>
      <protection locked="0"/>
    </xf>
    <xf numFmtId="0" fontId="8" fillId="0" borderId="18" xfId="0" applyFont="1" applyBorder="1" applyAlignment="1" applyProtection="1">
      <alignment horizontal="center"/>
      <protection locked="0"/>
    </xf>
    <xf numFmtId="179" fontId="8" fillId="0" borderId="18" xfId="0" applyNumberFormat="1" applyFont="1" applyBorder="1" applyProtection="1"/>
    <xf numFmtId="0" fontId="8" fillId="0" borderId="18" xfId="0" applyFont="1" applyBorder="1" applyAlignment="1" applyProtection="1">
      <alignment horizontal="left" vertical="top"/>
    </xf>
    <xf numFmtId="49" fontId="11" fillId="0" borderId="0" xfId="1" applyNumberFormat="1" applyFont="1"/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right" wrapText="1"/>
    </xf>
    <xf numFmtId="169" fontId="11" fillId="0" borderId="0" xfId="0" applyNumberFormat="1" applyFont="1" applyAlignment="1">
      <alignment horizontal="right" wrapText="1"/>
    </xf>
    <xf numFmtId="4" fontId="11" fillId="0" borderId="0" xfId="0" applyNumberFormat="1" applyFont="1" applyAlignment="1">
      <alignment horizontal="right" wrapText="1"/>
    </xf>
    <xf numFmtId="179" fontId="11" fillId="0" borderId="0" xfId="0" applyNumberFormat="1" applyFont="1" applyAlignment="1">
      <alignment horizontal="right" wrapText="1"/>
    </xf>
    <xf numFmtId="170" fontId="11" fillId="0" borderId="0" xfId="0" applyNumberFormat="1" applyFont="1" applyAlignment="1">
      <alignment horizontal="right" wrapText="1"/>
    </xf>
    <xf numFmtId="49" fontId="8" fillId="0" borderId="16" xfId="0" applyNumberFormat="1" applyFont="1" applyBorder="1" applyAlignment="1" applyProtection="1">
      <alignment horizontal="left"/>
    </xf>
    <xf numFmtId="0" fontId="8" fillId="0" borderId="16" xfId="0" applyFont="1" applyBorder="1" applyAlignment="1" applyProtection="1">
      <alignment horizontal="right"/>
    </xf>
    <xf numFmtId="49" fontId="8" fillId="0" borderId="18" xfId="0" applyNumberFormat="1" applyFont="1" applyBorder="1" applyAlignment="1" applyProtection="1">
      <alignment horizontal="left"/>
    </xf>
    <xf numFmtId="0" fontId="8" fillId="0" borderId="18" xfId="0" applyFont="1" applyBorder="1" applyProtection="1"/>
    <xf numFmtId="0" fontId="8" fillId="0" borderId="18" xfId="0" applyFont="1" applyBorder="1" applyAlignment="1" applyProtection="1">
      <alignment horizontal="right"/>
    </xf>
    <xf numFmtId="0" fontId="8" fillId="0" borderId="17" xfId="0" applyFont="1" applyBorder="1" applyAlignment="1" applyProtection="1">
      <alignment horizontal="center"/>
    </xf>
    <xf numFmtId="0" fontId="8" fillId="0" borderId="21" xfId="0" applyFont="1" applyBorder="1" applyAlignment="1" applyProtection="1">
      <alignment horizont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22" fillId="0" borderId="0" xfId="0" applyNumberFormat="1" applyFont="1" applyAlignment="1" applyProtection="1">
      <alignment vertical="top"/>
    </xf>
    <xf numFmtId="49" fontId="8" fillId="0" borderId="0" xfId="0" applyNumberFormat="1" applyFont="1" applyAlignment="1" applyProtection="1">
      <alignment horizontal="left" vertical="top"/>
    </xf>
    <xf numFmtId="49" fontId="23" fillId="0" borderId="0" xfId="0" applyNumberFormat="1" applyFont="1" applyAlignment="1" applyProtection="1">
      <alignment horizontal="left" vertical="top" wrapText="1"/>
    </xf>
    <xf numFmtId="179" fontId="23" fillId="0" borderId="0" xfId="0" applyNumberFormat="1" applyFont="1" applyAlignment="1" applyProtection="1">
      <alignment vertical="top"/>
    </xf>
    <xf numFmtId="0" fontId="23" fillId="0" borderId="0" xfId="0" applyFont="1" applyAlignment="1" applyProtection="1">
      <alignment vertical="top"/>
    </xf>
    <xf numFmtId="4" fontId="23" fillId="0" borderId="0" xfId="0" applyNumberFormat="1" applyFont="1" applyAlignment="1" applyProtection="1">
      <alignment vertical="top"/>
    </xf>
    <xf numFmtId="177" fontId="23" fillId="0" borderId="0" xfId="0" applyNumberFormat="1" applyFont="1" applyAlignment="1" applyProtection="1">
      <alignment vertical="top"/>
    </xf>
    <xf numFmtId="0" fontId="23" fillId="0" borderId="0" xfId="0" applyFont="1" applyAlignment="1" applyProtection="1">
      <alignment horizontal="center" vertical="top"/>
    </xf>
    <xf numFmtId="0" fontId="23" fillId="0" borderId="0" xfId="0" applyFont="1" applyAlignment="1" applyProtection="1">
      <alignment horizontal="left" vertical="top"/>
    </xf>
    <xf numFmtId="49" fontId="8" fillId="0" borderId="0" xfId="0" applyNumberFormat="1" applyFont="1" applyAlignment="1" applyProtection="1">
      <alignment horizontal="right" vertical="top" wrapText="1"/>
    </xf>
    <xf numFmtId="4" fontId="22" fillId="0" borderId="0" xfId="0" applyNumberFormat="1" applyFont="1" applyAlignment="1" applyProtection="1">
      <alignment vertical="top"/>
    </xf>
    <xf numFmtId="177" fontId="22" fillId="0" borderId="0" xfId="0" applyNumberFormat="1" applyFont="1" applyAlignment="1" applyProtection="1">
      <alignment vertical="top"/>
    </xf>
    <xf numFmtId="179" fontId="22" fillId="0" borderId="0" xfId="0" applyNumberFormat="1" applyFont="1" applyAlignment="1" applyProtection="1">
      <alignment vertical="top"/>
    </xf>
    <xf numFmtId="49" fontId="22" fillId="0" borderId="0" xfId="0" applyNumberFormat="1" applyFont="1" applyAlignment="1" applyProtection="1">
      <alignment horizontal="left" vertical="top" wrapText="1"/>
    </xf>
  </cellXfs>
  <cellStyles count="31">
    <cellStyle name="1 000 Sk" xfId="11"/>
    <cellStyle name="1 000,-  Sk" xfId="2"/>
    <cellStyle name="1 000,- Kč" xfId="7"/>
    <cellStyle name="1 000,- Sk" xfId="10"/>
    <cellStyle name="1000 Sk_fakturuj99" xfId="4"/>
    <cellStyle name="20 % – Zvýraznění1" xfId="8"/>
    <cellStyle name="20 % – Zvýraznění2" xfId="9"/>
    <cellStyle name="20 % – Zvýraznění3" xfId="3"/>
    <cellStyle name="20 % – Zvýraznění4" xfId="12"/>
    <cellStyle name="20 % – Zvýraznění5" xfId="13"/>
    <cellStyle name="20 % – Zvýraznění6" xfId="14"/>
    <cellStyle name="40 % – Zvýraznění1" xfId="5"/>
    <cellStyle name="40 % – Zvýraznění2" xfId="15"/>
    <cellStyle name="40 % – Zvýraznění3" xfId="16"/>
    <cellStyle name="40 % – Zvýraznění4" xfId="17"/>
    <cellStyle name="40 % – Zvýraznění5" xfId="6"/>
    <cellStyle name="40 % – Zvýraznění6" xfId="18"/>
    <cellStyle name="60 % – Zvýraznění1" xfId="19"/>
    <cellStyle name="60 % – Zvýraznění2" xfId="20"/>
    <cellStyle name="60 % – Zvýraznění3" xfId="21"/>
    <cellStyle name="60 % – Zvýraznění4" xfId="22"/>
    <cellStyle name="60 % – Zvýraznění5" xfId="23"/>
    <cellStyle name="60 % – Zvýraznění6" xfId="24"/>
    <cellStyle name="Celkem" xfId="25"/>
    <cellStyle name="data" xfId="26"/>
    <cellStyle name="Název" xfId="27"/>
    <cellStyle name="normálne" xfId="0" builtinId="0"/>
    <cellStyle name="normálne_KLs" xfId="1"/>
    <cellStyle name="TEXT 1" xfId="28"/>
    <cellStyle name="Text upozornění" xfId="29"/>
    <cellStyle name="TEXT1" xfId="3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996666"/>
      <rgbColor rgb="009999FF"/>
      <rgbColor rgb="00993366"/>
      <rgbColor rgb="00FFFFC0"/>
      <rgbColor rgb="00CCFFFF"/>
      <rgbColor rgb="00660066"/>
      <rgbColor rgb="00FF8080"/>
      <rgbColor rgb="000066CC"/>
      <rgbColor rgb="00A0E0E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FF99CC"/>
      <rgbColor rgb="00CC9CCC"/>
      <rgbColor rgb="00FFCC99"/>
      <rgbColor rgb="003333CC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392"/>
  <sheetViews>
    <sheetView showGridLines="0" tabSelected="1" workbookViewId="0">
      <pane xSplit="4" ySplit="10" topLeftCell="E11" activePane="bottomRight" state="frozen"/>
      <selection pane="topRight"/>
      <selection pane="bottomLeft"/>
      <selection pane="bottomRight"/>
    </sheetView>
  </sheetViews>
  <sheetFormatPr defaultColWidth="9" defaultRowHeight="13.5"/>
  <cols>
    <col min="1" max="1" width="6.7109375" style="58" customWidth="1"/>
    <col min="2" max="2" width="3.7109375" style="59" customWidth="1"/>
    <col min="3" max="3" width="13" style="60" customWidth="1"/>
    <col min="4" max="4" width="45.7109375" style="61" customWidth="1"/>
    <col min="5" max="5" width="11.28515625" style="62" customWidth="1"/>
    <col min="6" max="6" width="5.85546875" style="63" customWidth="1"/>
    <col min="7" max="7" width="8.7109375" style="64" customWidth="1"/>
    <col min="8" max="10" width="9.7109375" style="64" customWidth="1"/>
    <col min="11" max="11" width="7.42578125" style="65" customWidth="1"/>
    <col min="12" max="12" width="8.28515625" style="65" customWidth="1"/>
    <col min="13" max="13" width="7.140625" style="62" customWidth="1"/>
    <col min="14" max="14" width="7" style="62" customWidth="1"/>
    <col min="15" max="15" width="3.5703125" style="63" customWidth="1"/>
    <col min="16" max="16" width="12.7109375" style="63" customWidth="1"/>
    <col min="17" max="19" width="11.28515625" style="62" customWidth="1"/>
    <col min="20" max="20" width="10.5703125" style="66" customWidth="1"/>
    <col min="21" max="21" width="10.28515625" style="66" customWidth="1"/>
    <col min="22" max="22" width="5.7109375" style="66" customWidth="1"/>
    <col min="23" max="23" width="9.140625" style="62" customWidth="1"/>
    <col min="24" max="25" width="11.85546875" style="67" customWidth="1"/>
    <col min="26" max="26" width="7.5703125" style="60" customWidth="1"/>
    <col min="27" max="27" width="12.7109375" style="60" customWidth="1"/>
    <col min="28" max="28" width="4.28515625" style="63" customWidth="1"/>
    <col min="29" max="30" width="2.7109375" style="63" customWidth="1"/>
    <col min="31" max="34" width="9.140625" style="68" customWidth="1"/>
    <col min="35" max="35" width="9.140625" style="37" customWidth="1"/>
    <col min="36" max="37" width="9.140625" style="37" hidden="1" customWidth="1"/>
    <col min="38" max="1025" width="9" style="69"/>
  </cols>
  <sheetData>
    <row r="1" spans="1:37" s="37" customFormat="1" ht="12.75" customHeight="1">
      <c r="A1" s="41" t="s">
        <v>133</v>
      </c>
      <c r="G1" s="38"/>
      <c r="I1" s="41" t="s">
        <v>134</v>
      </c>
      <c r="J1" s="38"/>
      <c r="K1" s="39"/>
      <c r="Q1" s="40"/>
      <c r="R1" s="40"/>
      <c r="S1" s="40"/>
      <c r="X1" s="67"/>
      <c r="Y1" s="67"/>
      <c r="Z1" s="85" t="s">
        <v>2</v>
      </c>
      <c r="AA1" s="85" t="s">
        <v>3</v>
      </c>
      <c r="AB1" s="34" t="s">
        <v>4</v>
      </c>
      <c r="AC1" s="34" t="s">
        <v>5</v>
      </c>
      <c r="AD1" s="34" t="s">
        <v>6</v>
      </c>
      <c r="AE1" s="86" t="s">
        <v>7</v>
      </c>
      <c r="AF1" s="87" t="s">
        <v>8</v>
      </c>
    </row>
    <row r="2" spans="1:37" s="37" customFormat="1" ht="12.75">
      <c r="A2" s="41" t="s">
        <v>135</v>
      </c>
      <c r="G2" s="38"/>
      <c r="H2" s="70"/>
      <c r="I2" s="41" t="s">
        <v>136</v>
      </c>
      <c r="J2" s="38"/>
      <c r="K2" s="39"/>
      <c r="Q2" s="40"/>
      <c r="R2" s="40"/>
      <c r="S2" s="40"/>
      <c r="X2" s="67"/>
      <c r="Y2" s="67"/>
      <c r="Z2" s="85" t="s">
        <v>9</v>
      </c>
      <c r="AA2" s="36" t="s">
        <v>10</v>
      </c>
      <c r="AB2" s="35" t="s">
        <v>11</v>
      </c>
      <c r="AC2" s="35"/>
      <c r="AD2" s="36"/>
      <c r="AE2" s="86">
        <v>1</v>
      </c>
      <c r="AF2" s="88">
        <v>123.5</v>
      </c>
    </row>
    <row r="3" spans="1:37" s="37" customFormat="1" ht="12.75">
      <c r="A3" s="41" t="s">
        <v>12</v>
      </c>
      <c r="G3" s="38"/>
      <c r="I3" s="41" t="s">
        <v>137</v>
      </c>
      <c r="J3" s="38"/>
      <c r="K3" s="39"/>
      <c r="Q3" s="40"/>
      <c r="R3" s="40"/>
      <c r="S3" s="40"/>
      <c r="X3" s="67"/>
      <c r="Y3" s="67"/>
      <c r="Z3" s="85" t="s">
        <v>13</v>
      </c>
      <c r="AA3" s="36" t="s">
        <v>14</v>
      </c>
      <c r="AB3" s="35" t="s">
        <v>11</v>
      </c>
      <c r="AC3" s="35" t="s">
        <v>15</v>
      </c>
      <c r="AD3" s="36" t="s">
        <v>16</v>
      </c>
      <c r="AE3" s="86">
        <v>2</v>
      </c>
      <c r="AF3" s="89">
        <v>123.46</v>
      </c>
    </row>
    <row r="4" spans="1:37" s="37" customFormat="1" ht="12.75">
      <c r="Q4" s="40"/>
      <c r="R4" s="40"/>
      <c r="S4" s="40"/>
      <c r="X4" s="67"/>
      <c r="Y4" s="67"/>
      <c r="Z4" s="85" t="s">
        <v>17</v>
      </c>
      <c r="AA4" s="36" t="s">
        <v>18</v>
      </c>
      <c r="AB4" s="35" t="s">
        <v>11</v>
      </c>
      <c r="AC4" s="35"/>
      <c r="AD4" s="36"/>
      <c r="AE4" s="86">
        <v>3</v>
      </c>
      <c r="AF4" s="90">
        <v>123.45699999999999</v>
      </c>
    </row>
    <row r="5" spans="1:37" s="37" customFormat="1" ht="12.75">
      <c r="A5" s="41" t="s">
        <v>138</v>
      </c>
      <c r="Q5" s="40"/>
      <c r="R5" s="40"/>
      <c r="S5" s="40"/>
      <c r="X5" s="67"/>
      <c r="Y5" s="67"/>
      <c r="Z5" s="85" t="s">
        <v>19</v>
      </c>
      <c r="AA5" s="36" t="s">
        <v>14</v>
      </c>
      <c r="AB5" s="35" t="s">
        <v>11</v>
      </c>
      <c r="AC5" s="35" t="s">
        <v>15</v>
      </c>
      <c r="AD5" s="36" t="s">
        <v>16</v>
      </c>
      <c r="AE5" s="86">
        <v>4</v>
      </c>
      <c r="AF5" s="91">
        <v>123.4567</v>
      </c>
    </row>
    <row r="6" spans="1:37" s="37" customFormat="1" ht="12.75">
      <c r="A6" s="41" t="s">
        <v>139</v>
      </c>
      <c r="Q6" s="40"/>
      <c r="R6" s="40"/>
      <c r="S6" s="40"/>
      <c r="X6" s="67"/>
      <c r="Y6" s="67"/>
      <c r="Z6" s="70"/>
      <c r="AA6" s="70"/>
      <c r="AE6" s="86" t="s">
        <v>20</v>
      </c>
      <c r="AF6" s="89">
        <v>123.46</v>
      </c>
    </row>
    <row r="7" spans="1:37" s="37" customFormat="1" ht="12.75">
      <c r="A7" s="41"/>
      <c r="Q7" s="40"/>
      <c r="R7" s="40"/>
      <c r="S7" s="40"/>
      <c r="X7" s="67"/>
      <c r="Y7" s="67"/>
      <c r="Z7" s="70"/>
      <c r="AA7" s="70"/>
    </row>
    <row r="8" spans="1:37" s="37" customFormat="1">
      <c r="A8" s="37" t="s">
        <v>140</v>
      </c>
      <c r="B8" s="71"/>
      <c r="C8" s="72"/>
      <c r="D8" s="42" t="str">
        <f>CONCATENATE(AA2," ",AB2," ",AC2," ",AD2)</f>
        <v xml:space="preserve">Prehľad rozpočtových nákladov v EUR  </v>
      </c>
      <c r="E8" s="40"/>
      <c r="G8" s="38"/>
      <c r="H8" s="38"/>
      <c r="I8" s="38"/>
      <c r="J8" s="38"/>
      <c r="K8" s="39"/>
      <c r="L8" s="39"/>
      <c r="M8" s="40"/>
      <c r="N8" s="40"/>
      <c r="Q8" s="40"/>
      <c r="R8" s="40"/>
      <c r="S8" s="40"/>
      <c r="X8" s="67"/>
      <c r="Y8" s="67"/>
      <c r="Z8" s="70"/>
      <c r="AA8" s="70"/>
      <c r="AE8" s="63"/>
      <c r="AF8" s="63"/>
      <c r="AG8" s="63"/>
      <c r="AH8" s="63"/>
    </row>
    <row r="9" spans="1:37">
      <c r="A9" s="43" t="s">
        <v>21</v>
      </c>
      <c r="B9" s="43" t="s">
        <v>22</v>
      </c>
      <c r="C9" s="43" t="s">
        <v>23</v>
      </c>
      <c r="D9" s="43" t="s">
        <v>24</v>
      </c>
      <c r="E9" s="43" t="s">
        <v>25</v>
      </c>
      <c r="F9" s="43" t="s">
        <v>26</v>
      </c>
      <c r="G9" s="43" t="s">
        <v>27</v>
      </c>
      <c r="H9" s="43" t="s">
        <v>28</v>
      </c>
      <c r="I9" s="43" t="s">
        <v>29</v>
      </c>
      <c r="J9" s="43" t="s">
        <v>30</v>
      </c>
      <c r="K9" s="97" t="s">
        <v>31</v>
      </c>
      <c r="L9" s="97"/>
      <c r="M9" s="98" t="s">
        <v>32</v>
      </c>
      <c r="N9" s="98"/>
      <c r="O9" s="43" t="s">
        <v>1</v>
      </c>
      <c r="P9" s="74" t="s">
        <v>33</v>
      </c>
      <c r="Q9" s="43" t="s">
        <v>25</v>
      </c>
      <c r="R9" s="43" t="s">
        <v>25</v>
      </c>
      <c r="S9" s="74" t="s">
        <v>25</v>
      </c>
      <c r="T9" s="76" t="s">
        <v>34</v>
      </c>
      <c r="U9" s="77" t="s">
        <v>35</v>
      </c>
      <c r="V9" s="78" t="s">
        <v>36</v>
      </c>
      <c r="W9" s="43" t="s">
        <v>37</v>
      </c>
      <c r="X9" s="79" t="s">
        <v>23</v>
      </c>
      <c r="Y9" s="79" t="s">
        <v>23</v>
      </c>
      <c r="Z9" s="92" t="s">
        <v>38</v>
      </c>
      <c r="AA9" s="92" t="s">
        <v>39</v>
      </c>
      <c r="AB9" s="43" t="s">
        <v>36</v>
      </c>
      <c r="AC9" s="43" t="s">
        <v>40</v>
      </c>
      <c r="AD9" s="43" t="s">
        <v>41</v>
      </c>
      <c r="AE9" s="93" t="s">
        <v>42</v>
      </c>
      <c r="AF9" s="93" t="s">
        <v>43</v>
      </c>
      <c r="AG9" s="93" t="s">
        <v>25</v>
      </c>
      <c r="AH9" s="93" t="s">
        <v>44</v>
      </c>
      <c r="AJ9" s="37" t="s">
        <v>141</v>
      </c>
      <c r="AK9" s="37" t="s">
        <v>143</v>
      </c>
    </row>
    <row r="10" spans="1:37">
      <c r="A10" s="44" t="s">
        <v>45</v>
      </c>
      <c r="B10" s="44" t="s">
        <v>46</v>
      </c>
      <c r="C10" s="73"/>
      <c r="D10" s="44" t="s">
        <v>47</v>
      </c>
      <c r="E10" s="44" t="s">
        <v>48</v>
      </c>
      <c r="F10" s="44" t="s">
        <v>49</v>
      </c>
      <c r="G10" s="44" t="s">
        <v>50</v>
      </c>
      <c r="H10" s="44"/>
      <c r="I10" s="44" t="s">
        <v>51</v>
      </c>
      <c r="J10" s="44"/>
      <c r="K10" s="44" t="s">
        <v>27</v>
      </c>
      <c r="L10" s="44" t="s">
        <v>30</v>
      </c>
      <c r="M10" s="75" t="s">
        <v>27</v>
      </c>
      <c r="N10" s="44" t="s">
        <v>30</v>
      </c>
      <c r="O10" s="44" t="s">
        <v>52</v>
      </c>
      <c r="P10" s="75"/>
      <c r="Q10" s="44" t="s">
        <v>53</v>
      </c>
      <c r="R10" s="44" t="s">
        <v>54</v>
      </c>
      <c r="S10" s="75" t="s">
        <v>55</v>
      </c>
      <c r="T10" s="80" t="s">
        <v>56</v>
      </c>
      <c r="U10" s="81" t="s">
        <v>57</v>
      </c>
      <c r="V10" s="82" t="s">
        <v>58</v>
      </c>
      <c r="W10" s="83"/>
      <c r="X10" s="84" t="s">
        <v>59</v>
      </c>
      <c r="Y10" s="84"/>
      <c r="Z10" s="94" t="s">
        <v>60</v>
      </c>
      <c r="AA10" s="94" t="s">
        <v>45</v>
      </c>
      <c r="AB10" s="44" t="s">
        <v>61</v>
      </c>
      <c r="AC10" s="95"/>
      <c r="AD10" s="95"/>
      <c r="AE10" s="96"/>
      <c r="AF10" s="96"/>
      <c r="AG10" s="96"/>
      <c r="AH10" s="96"/>
      <c r="AJ10" s="37" t="s">
        <v>142</v>
      </c>
      <c r="AK10" s="37" t="s">
        <v>144</v>
      </c>
    </row>
    <row r="12" spans="1:37">
      <c r="B12" s="100" t="s">
        <v>145</v>
      </c>
    </row>
    <row r="13" spans="1:37">
      <c r="B13" s="60" t="s">
        <v>146</v>
      </c>
    </row>
    <row r="14" spans="1:37">
      <c r="A14" s="58">
        <v>1</v>
      </c>
      <c r="B14" s="59" t="s">
        <v>147</v>
      </c>
      <c r="C14" s="60" t="s">
        <v>148</v>
      </c>
      <c r="D14" s="61" t="s">
        <v>149</v>
      </c>
      <c r="E14" s="62">
        <v>120.19499999999999</v>
      </c>
      <c r="F14" s="63" t="s">
        <v>150</v>
      </c>
      <c r="H14" s="64">
        <f>ROUND(E14*G14,2)</f>
        <v>0</v>
      </c>
      <c r="J14" s="64">
        <f>ROUND(E14*G14,2)</f>
        <v>0</v>
      </c>
      <c r="L14" s="65">
        <f>E14*K14</f>
        <v>0</v>
      </c>
      <c r="N14" s="62">
        <f>E14*M14</f>
        <v>0</v>
      </c>
      <c r="P14" s="63" t="s">
        <v>151</v>
      </c>
      <c r="V14" s="66" t="s">
        <v>67</v>
      </c>
      <c r="X14" s="101" t="s">
        <v>152</v>
      </c>
      <c r="Y14" s="101" t="s">
        <v>148</v>
      </c>
      <c r="Z14" s="60" t="s">
        <v>153</v>
      </c>
      <c r="AJ14" s="37" t="s">
        <v>154</v>
      </c>
      <c r="AK14" s="37" t="s">
        <v>155</v>
      </c>
    </row>
    <row r="15" spans="1:37">
      <c r="D15" s="102" t="s">
        <v>156</v>
      </c>
      <c r="E15" s="103"/>
      <c r="F15" s="104"/>
      <c r="G15" s="105"/>
      <c r="H15" s="105"/>
      <c r="I15" s="105"/>
      <c r="J15" s="105"/>
      <c r="K15" s="106"/>
      <c r="L15" s="106"/>
      <c r="M15" s="103"/>
      <c r="N15" s="103"/>
      <c r="O15" s="104"/>
      <c r="P15" s="104"/>
      <c r="Q15" s="103"/>
      <c r="R15" s="103"/>
      <c r="S15" s="103"/>
      <c r="T15" s="107"/>
      <c r="U15" s="107"/>
      <c r="V15" s="107" t="s">
        <v>0</v>
      </c>
      <c r="W15" s="103"/>
      <c r="X15" s="108"/>
    </row>
    <row r="16" spans="1:37">
      <c r="A16" s="58">
        <v>2</v>
      </c>
      <c r="B16" s="59" t="s">
        <v>147</v>
      </c>
      <c r="C16" s="60" t="s">
        <v>157</v>
      </c>
      <c r="D16" s="61" t="s">
        <v>158</v>
      </c>
      <c r="E16" s="62">
        <v>120.19499999999999</v>
      </c>
      <c r="F16" s="63" t="s">
        <v>150</v>
      </c>
      <c r="H16" s="64">
        <f>ROUND(E16*G16,2)</f>
        <v>0</v>
      </c>
      <c r="J16" s="64">
        <f>ROUND(E16*G16,2)</f>
        <v>0</v>
      </c>
      <c r="L16" s="65">
        <f>E16*K16</f>
        <v>0</v>
      </c>
      <c r="N16" s="62">
        <f>E16*M16</f>
        <v>0</v>
      </c>
      <c r="P16" s="63" t="s">
        <v>151</v>
      </c>
      <c r="V16" s="66" t="s">
        <v>67</v>
      </c>
      <c r="X16" s="101" t="s">
        <v>159</v>
      </c>
      <c r="Y16" s="101" t="s">
        <v>157</v>
      </c>
      <c r="Z16" s="60" t="s">
        <v>153</v>
      </c>
      <c r="AJ16" s="37" t="s">
        <v>154</v>
      </c>
      <c r="AK16" s="37" t="s">
        <v>155</v>
      </c>
    </row>
    <row r="17" spans="1:37">
      <c r="A17" s="58">
        <v>3</v>
      </c>
      <c r="B17" s="59" t="s">
        <v>160</v>
      </c>
      <c r="C17" s="60" t="s">
        <v>161</v>
      </c>
      <c r="D17" s="61" t="s">
        <v>162</v>
      </c>
      <c r="E17" s="62">
        <v>40.792000000000002</v>
      </c>
      <c r="F17" s="63" t="s">
        <v>150</v>
      </c>
      <c r="H17" s="64">
        <f>ROUND(E17*G17,2)</f>
        <v>0</v>
      </c>
      <c r="J17" s="64">
        <f>ROUND(E17*G17,2)</f>
        <v>0</v>
      </c>
      <c r="L17" s="65">
        <f>E17*K17</f>
        <v>0</v>
      </c>
      <c r="N17" s="62">
        <f>E17*M17</f>
        <v>0</v>
      </c>
      <c r="P17" s="63" t="s">
        <v>151</v>
      </c>
      <c r="V17" s="66" t="s">
        <v>67</v>
      </c>
      <c r="X17" s="101" t="s">
        <v>163</v>
      </c>
      <c r="Y17" s="101" t="s">
        <v>161</v>
      </c>
      <c r="Z17" s="60" t="s">
        <v>153</v>
      </c>
      <c r="AJ17" s="37" t="s">
        <v>154</v>
      </c>
      <c r="AK17" s="37" t="s">
        <v>155</v>
      </c>
    </row>
    <row r="18" spans="1:37">
      <c r="D18" s="102" t="s">
        <v>164</v>
      </c>
      <c r="E18" s="103"/>
      <c r="F18" s="104"/>
      <c r="G18" s="105"/>
      <c r="H18" s="105"/>
      <c r="I18" s="105"/>
      <c r="J18" s="105"/>
      <c r="K18" s="106"/>
      <c r="L18" s="106"/>
      <c r="M18" s="103"/>
      <c r="N18" s="103"/>
      <c r="O18" s="104"/>
      <c r="P18" s="104"/>
      <c r="Q18" s="103"/>
      <c r="R18" s="103"/>
      <c r="S18" s="103"/>
      <c r="T18" s="107"/>
      <c r="U18" s="107"/>
      <c r="V18" s="107" t="s">
        <v>0</v>
      </c>
      <c r="W18" s="103"/>
      <c r="X18" s="108"/>
    </row>
    <row r="19" spans="1:37">
      <c r="D19" s="102" t="s">
        <v>165</v>
      </c>
      <c r="E19" s="103"/>
      <c r="F19" s="104"/>
      <c r="G19" s="105"/>
      <c r="H19" s="105"/>
      <c r="I19" s="105"/>
      <c r="J19" s="105"/>
      <c r="K19" s="106"/>
      <c r="L19" s="106"/>
      <c r="M19" s="103"/>
      <c r="N19" s="103"/>
      <c r="O19" s="104"/>
      <c r="P19" s="104"/>
      <c r="Q19" s="103"/>
      <c r="R19" s="103"/>
      <c r="S19" s="103"/>
      <c r="T19" s="107"/>
      <c r="U19" s="107"/>
      <c r="V19" s="107" t="s">
        <v>0</v>
      </c>
      <c r="W19" s="103"/>
      <c r="X19" s="108"/>
    </row>
    <row r="20" spans="1:37">
      <c r="A20" s="58">
        <v>4</v>
      </c>
      <c r="B20" s="59" t="s">
        <v>160</v>
      </c>
      <c r="C20" s="60" t="s">
        <v>166</v>
      </c>
      <c r="D20" s="61" t="s">
        <v>167</v>
      </c>
      <c r="E20" s="62">
        <v>40.792000000000002</v>
      </c>
      <c r="F20" s="63" t="s">
        <v>150</v>
      </c>
      <c r="H20" s="64">
        <f>ROUND(E20*G20,2)</f>
        <v>0</v>
      </c>
      <c r="J20" s="64">
        <f>ROUND(E20*G20,2)</f>
        <v>0</v>
      </c>
      <c r="L20" s="65">
        <f>E20*K20</f>
        <v>0</v>
      </c>
      <c r="N20" s="62">
        <f>E20*M20</f>
        <v>0</v>
      </c>
      <c r="P20" s="63" t="s">
        <v>151</v>
      </c>
      <c r="V20" s="66" t="s">
        <v>67</v>
      </c>
      <c r="X20" s="101" t="s">
        <v>168</v>
      </c>
      <c r="Y20" s="101" t="s">
        <v>166</v>
      </c>
      <c r="Z20" s="60" t="s">
        <v>153</v>
      </c>
      <c r="AJ20" s="37" t="s">
        <v>154</v>
      </c>
      <c r="AK20" s="37" t="s">
        <v>155</v>
      </c>
    </row>
    <row r="21" spans="1:37">
      <c r="A21" s="58">
        <v>5</v>
      </c>
      <c r="B21" s="59" t="s">
        <v>160</v>
      </c>
      <c r="C21" s="60" t="s">
        <v>169</v>
      </c>
      <c r="D21" s="61" t="s">
        <v>170</v>
      </c>
      <c r="E21" s="62">
        <v>21.815999999999999</v>
      </c>
      <c r="F21" s="63" t="s">
        <v>150</v>
      </c>
      <c r="H21" s="64">
        <f>ROUND(E21*G21,2)</f>
        <v>0</v>
      </c>
      <c r="J21" s="64">
        <f>ROUND(E21*G21,2)</f>
        <v>0</v>
      </c>
      <c r="L21" s="65">
        <f>E21*K21</f>
        <v>0</v>
      </c>
      <c r="N21" s="62">
        <f>E21*M21</f>
        <v>0</v>
      </c>
      <c r="P21" s="63" t="s">
        <v>151</v>
      </c>
      <c r="V21" s="66" t="s">
        <v>67</v>
      </c>
      <c r="X21" s="101" t="s">
        <v>171</v>
      </c>
      <c r="Y21" s="101" t="s">
        <v>169</v>
      </c>
      <c r="Z21" s="60" t="s">
        <v>153</v>
      </c>
      <c r="AJ21" s="37" t="s">
        <v>154</v>
      </c>
      <c r="AK21" s="37" t="s">
        <v>155</v>
      </c>
    </row>
    <row r="22" spans="1:37">
      <c r="D22" s="102" t="s">
        <v>172</v>
      </c>
      <c r="E22" s="103"/>
      <c r="F22" s="104"/>
      <c r="G22" s="105"/>
      <c r="H22" s="105"/>
      <c r="I22" s="105"/>
      <c r="J22" s="105"/>
      <c r="K22" s="106"/>
      <c r="L22" s="106"/>
      <c r="M22" s="103"/>
      <c r="N22" s="103"/>
      <c r="O22" s="104"/>
      <c r="P22" s="104"/>
      <c r="Q22" s="103"/>
      <c r="R22" s="103"/>
      <c r="S22" s="103"/>
      <c r="T22" s="107"/>
      <c r="U22" s="107"/>
      <c r="V22" s="107" t="s">
        <v>0</v>
      </c>
      <c r="W22" s="103"/>
      <c r="X22" s="108"/>
    </row>
    <row r="23" spans="1:37">
      <c r="D23" s="102" t="s">
        <v>173</v>
      </c>
      <c r="E23" s="103"/>
      <c r="F23" s="104"/>
      <c r="G23" s="105"/>
      <c r="H23" s="105"/>
      <c r="I23" s="105"/>
      <c r="J23" s="105"/>
      <c r="K23" s="106"/>
      <c r="L23" s="106"/>
      <c r="M23" s="103"/>
      <c r="N23" s="103"/>
      <c r="O23" s="104"/>
      <c r="P23" s="104"/>
      <c r="Q23" s="103"/>
      <c r="R23" s="103"/>
      <c r="S23" s="103"/>
      <c r="T23" s="107"/>
      <c r="U23" s="107"/>
      <c r="V23" s="107" t="s">
        <v>0</v>
      </c>
      <c r="W23" s="103"/>
      <c r="X23" s="108"/>
    </row>
    <row r="24" spans="1:37">
      <c r="D24" s="102" t="s">
        <v>174</v>
      </c>
      <c r="E24" s="103"/>
      <c r="F24" s="104"/>
      <c r="G24" s="105"/>
      <c r="H24" s="105"/>
      <c r="I24" s="105"/>
      <c r="J24" s="105"/>
      <c r="K24" s="106"/>
      <c r="L24" s="106"/>
      <c r="M24" s="103"/>
      <c r="N24" s="103"/>
      <c r="O24" s="104"/>
      <c r="P24" s="104"/>
      <c r="Q24" s="103"/>
      <c r="R24" s="103"/>
      <c r="S24" s="103"/>
      <c r="T24" s="107"/>
      <c r="U24" s="107"/>
      <c r="V24" s="107" t="s">
        <v>0</v>
      </c>
      <c r="W24" s="103"/>
      <c r="X24" s="108"/>
    </row>
    <row r="25" spans="1:37">
      <c r="A25" s="58">
        <v>6</v>
      </c>
      <c r="B25" s="59" t="s">
        <v>160</v>
      </c>
      <c r="C25" s="60" t="s">
        <v>175</v>
      </c>
      <c r="D25" s="61" t="s">
        <v>176</v>
      </c>
      <c r="E25" s="62">
        <v>21.815999999999999</v>
      </c>
      <c r="F25" s="63" t="s">
        <v>150</v>
      </c>
      <c r="H25" s="64">
        <f>ROUND(E25*G25,2)</f>
        <v>0</v>
      </c>
      <c r="J25" s="64">
        <f>ROUND(E25*G25,2)</f>
        <v>0</v>
      </c>
      <c r="L25" s="65">
        <f>E25*K25</f>
        <v>0</v>
      </c>
      <c r="N25" s="62">
        <f>E25*M25</f>
        <v>0</v>
      </c>
      <c r="P25" s="63" t="s">
        <v>151</v>
      </c>
      <c r="V25" s="66" t="s">
        <v>67</v>
      </c>
      <c r="X25" s="101" t="s">
        <v>177</v>
      </c>
      <c r="Y25" s="101" t="s">
        <v>175</v>
      </c>
      <c r="Z25" s="60" t="s">
        <v>153</v>
      </c>
      <c r="AJ25" s="37" t="s">
        <v>154</v>
      </c>
      <c r="AK25" s="37" t="s">
        <v>155</v>
      </c>
    </row>
    <row r="26" spans="1:37">
      <c r="A26" s="58">
        <v>7</v>
      </c>
      <c r="B26" s="59" t="s">
        <v>160</v>
      </c>
      <c r="C26" s="60" t="s">
        <v>178</v>
      </c>
      <c r="D26" s="61" t="s">
        <v>179</v>
      </c>
      <c r="E26" s="62">
        <v>62.607999999999997</v>
      </c>
      <c r="F26" s="63" t="s">
        <v>150</v>
      </c>
      <c r="H26" s="64">
        <f>ROUND(E26*G26,2)</f>
        <v>0</v>
      </c>
      <c r="J26" s="64">
        <f>ROUND(E26*G26,2)</f>
        <v>0</v>
      </c>
      <c r="L26" s="65">
        <f>E26*K26</f>
        <v>0</v>
      </c>
      <c r="N26" s="62">
        <f>E26*M26</f>
        <v>0</v>
      </c>
      <c r="P26" s="63" t="s">
        <v>151</v>
      </c>
      <c r="V26" s="66" t="s">
        <v>67</v>
      </c>
      <c r="X26" s="101" t="s">
        <v>180</v>
      </c>
      <c r="Y26" s="101" t="s">
        <v>178</v>
      </c>
      <c r="Z26" s="60" t="s">
        <v>181</v>
      </c>
      <c r="AJ26" s="37" t="s">
        <v>154</v>
      </c>
      <c r="AK26" s="37" t="s">
        <v>155</v>
      </c>
    </row>
    <row r="27" spans="1:37">
      <c r="D27" s="102" t="s">
        <v>182</v>
      </c>
      <c r="E27" s="103"/>
      <c r="F27" s="104"/>
      <c r="G27" s="105"/>
      <c r="H27" s="105"/>
      <c r="I27" s="105"/>
      <c r="J27" s="105"/>
      <c r="K27" s="106"/>
      <c r="L27" s="106"/>
      <c r="M27" s="103"/>
      <c r="N27" s="103"/>
      <c r="O27" s="104"/>
      <c r="P27" s="104"/>
      <c r="Q27" s="103"/>
      <c r="R27" s="103"/>
      <c r="S27" s="103"/>
      <c r="T27" s="107"/>
      <c r="U27" s="107"/>
      <c r="V27" s="107" t="s">
        <v>0</v>
      </c>
      <c r="W27" s="103"/>
      <c r="X27" s="108"/>
    </row>
    <row r="28" spans="1:37">
      <c r="A28" s="58">
        <v>8</v>
      </c>
      <c r="B28" s="59" t="s">
        <v>160</v>
      </c>
      <c r="C28" s="60" t="s">
        <v>183</v>
      </c>
      <c r="D28" s="61" t="s">
        <v>184</v>
      </c>
      <c r="E28" s="62">
        <v>182.803</v>
      </c>
      <c r="F28" s="63" t="s">
        <v>150</v>
      </c>
      <c r="H28" s="64">
        <f>ROUND(E28*G28,2)</f>
        <v>0</v>
      </c>
      <c r="J28" s="64">
        <f>ROUND(E28*G28,2)</f>
        <v>0</v>
      </c>
      <c r="L28" s="65">
        <f>E28*K28</f>
        <v>0</v>
      </c>
      <c r="N28" s="62">
        <f>E28*M28</f>
        <v>0</v>
      </c>
      <c r="P28" s="63" t="s">
        <v>151</v>
      </c>
      <c r="V28" s="66" t="s">
        <v>67</v>
      </c>
      <c r="X28" s="101" t="s">
        <v>185</v>
      </c>
      <c r="Y28" s="101" t="s">
        <v>183</v>
      </c>
      <c r="Z28" s="60" t="s">
        <v>181</v>
      </c>
      <c r="AJ28" s="37" t="s">
        <v>154</v>
      </c>
      <c r="AK28" s="37" t="s">
        <v>155</v>
      </c>
    </row>
    <row r="29" spans="1:37">
      <c r="D29" s="102" t="s">
        <v>186</v>
      </c>
      <c r="E29" s="103"/>
      <c r="F29" s="104"/>
      <c r="G29" s="105"/>
      <c r="H29" s="105"/>
      <c r="I29" s="105"/>
      <c r="J29" s="105"/>
      <c r="K29" s="106"/>
      <c r="L29" s="106"/>
      <c r="M29" s="103"/>
      <c r="N29" s="103"/>
      <c r="O29" s="104"/>
      <c r="P29" s="104"/>
      <c r="Q29" s="103"/>
      <c r="R29" s="103"/>
      <c r="S29" s="103"/>
      <c r="T29" s="107"/>
      <c r="U29" s="107"/>
      <c r="V29" s="107" t="s">
        <v>0</v>
      </c>
      <c r="W29" s="103"/>
      <c r="X29" s="108"/>
    </row>
    <row r="30" spans="1:37">
      <c r="A30" s="58">
        <v>9</v>
      </c>
      <c r="B30" s="59" t="s">
        <v>160</v>
      </c>
      <c r="C30" s="60" t="s">
        <v>187</v>
      </c>
      <c r="D30" s="61" t="s">
        <v>188</v>
      </c>
      <c r="E30" s="62">
        <v>133</v>
      </c>
      <c r="F30" s="63" t="s">
        <v>150</v>
      </c>
      <c r="H30" s="64">
        <f>ROUND(E30*G30,2)</f>
        <v>0</v>
      </c>
      <c r="J30" s="64">
        <f>ROUND(E30*G30,2)</f>
        <v>0</v>
      </c>
      <c r="L30" s="65">
        <f>E30*K30</f>
        <v>0</v>
      </c>
      <c r="N30" s="62">
        <f>E30*M30</f>
        <v>0</v>
      </c>
      <c r="P30" s="63" t="s">
        <v>151</v>
      </c>
      <c r="V30" s="66" t="s">
        <v>67</v>
      </c>
      <c r="X30" s="101" t="s">
        <v>189</v>
      </c>
      <c r="Y30" s="101" t="s">
        <v>187</v>
      </c>
      <c r="Z30" s="60" t="s">
        <v>181</v>
      </c>
      <c r="AJ30" s="37" t="s">
        <v>154</v>
      </c>
      <c r="AK30" s="37" t="s">
        <v>155</v>
      </c>
    </row>
    <row r="31" spans="1:37">
      <c r="D31" s="102" t="s">
        <v>190</v>
      </c>
      <c r="E31" s="103"/>
      <c r="F31" s="104"/>
      <c r="G31" s="105"/>
      <c r="H31" s="105"/>
      <c r="I31" s="105"/>
      <c r="J31" s="105"/>
      <c r="K31" s="106"/>
      <c r="L31" s="106"/>
      <c r="M31" s="103"/>
      <c r="N31" s="103"/>
      <c r="O31" s="104"/>
      <c r="P31" s="104"/>
      <c r="Q31" s="103"/>
      <c r="R31" s="103"/>
      <c r="S31" s="103"/>
      <c r="T31" s="107"/>
      <c r="U31" s="107"/>
      <c r="V31" s="107" t="s">
        <v>0</v>
      </c>
      <c r="W31" s="103"/>
      <c r="X31" s="108"/>
    </row>
    <row r="32" spans="1:37">
      <c r="A32" s="58">
        <v>10</v>
      </c>
      <c r="B32" s="59" t="s">
        <v>160</v>
      </c>
      <c r="C32" s="60" t="s">
        <v>191</v>
      </c>
      <c r="D32" s="61" t="s">
        <v>192</v>
      </c>
      <c r="E32" s="62">
        <v>1330</v>
      </c>
      <c r="F32" s="63" t="s">
        <v>150</v>
      </c>
      <c r="H32" s="64">
        <f>ROUND(E32*G32,2)</f>
        <v>0</v>
      </c>
      <c r="J32" s="64">
        <f>ROUND(E32*G32,2)</f>
        <v>0</v>
      </c>
      <c r="L32" s="65">
        <f>E32*K32</f>
        <v>0</v>
      </c>
      <c r="N32" s="62">
        <f>E32*M32</f>
        <v>0</v>
      </c>
      <c r="P32" s="63" t="s">
        <v>151</v>
      </c>
      <c r="V32" s="66" t="s">
        <v>67</v>
      </c>
      <c r="X32" s="101" t="s">
        <v>193</v>
      </c>
      <c r="Y32" s="101" t="s">
        <v>191</v>
      </c>
      <c r="Z32" s="60" t="s">
        <v>181</v>
      </c>
      <c r="AJ32" s="37" t="s">
        <v>154</v>
      </c>
      <c r="AK32" s="37" t="s">
        <v>155</v>
      </c>
    </row>
    <row r="33" spans="1:37">
      <c r="D33" s="102" t="s">
        <v>194</v>
      </c>
      <c r="E33" s="103"/>
      <c r="F33" s="104"/>
      <c r="G33" s="105"/>
      <c r="H33" s="105"/>
      <c r="I33" s="105"/>
      <c r="J33" s="105"/>
      <c r="K33" s="106"/>
      <c r="L33" s="106"/>
      <c r="M33" s="103"/>
      <c r="N33" s="103"/>
      <c r="O33" s="104"/>
      <c r="P33" s="104"/>
      <c r="Q33" s="103"/>
      <c r="R33" s="103"/>
      <c r="S33" s="103"/>
      <c r="T33" s="107"/>
      <c r="U33" s="107"/>
      <c r="V33" s="107" t="s">
        <v>0</v>
      </c>
      <c r="W33" s="103"/>
      <c r="X33" s="108"/>
    </row>
    <row r="34" spans="1:37">
      <c r="A34" s="58">
        <v>11</v>
      </c>
      <c r="B34" s="59" t="s">
        <v>147</v>
      </c>
      <c r="C34" s="60" t="s">
        <v>195</v>
      </c>
      <c r="D34" s="61" t="s">
        <v>196</v>
      </c>
      <c r="E34" s="62">
        <v>182.803</v>
      </c>
      <c r="F34" s="63" t="s">
        <v>150</v>
      </c>
      <c r="H34" s="64">
        <f>ROUND(E34*G34,2)</f>
        <v>0</v>
      </c>
      <c r="J34" s="64">
        <f>ROUND(E34*G34,2)</f>
        <v>0</v>
      </c>
      <c r="L34" s="65">
        <f>E34*K34</f>
        <v>0</v>
      </c>
      <c r="N34" s="62">
        <f>E34*M34</f>
        <v>0</v>
      </c>
      <c r="P34" s="63" t="s">
        <v>151</v>
      </c>
      <c r="V34" s="66" t="s">
        <v>67</v>
      </c>
      <c r="X34" s="101" t="s">
        <v>197</v>
      </c>
      <c r="Y34" s="101" t="s">
        <v>195</v>
      </c>
      <c r="Z34" s="60" t="s">
        <v>153</v>
      </c>
      <c r="AJ34" s="37" t="s">
        <v>154</v>
      </c>
      <c r="AK34" s="37" t="s">
        <v>155</v>
      </c>
    </row>
    <row r="35" spans="1:37">
      <c r="A35" s="58">
        <v>12</v>
      </c>
      <c r="B35" s="59" t="s">
        <v>160</v>
      </c>
      <c r="C35" s="60" t="s">
        <v>198</v>
      </c>
      <c r="D35" s="61" t="s">
        <v>199</v>
      </c>
      <c r="E35" s="62">
        <v>133</v>
      </c>
      <c r="F35" s="63" t="s">
        <v>150</v>
      </c>
      <c r="H35" s="64">
        <f>ROUND(E35*G35,2)</f>
        <v>0</v>
      </c>
      <c r="J35" s="64">
        <f>ROUND(E35*G35,2)</f>
        <v>0</v>
      </c>
      <c r="L35" s="65">
        <f>E35*K35</f>
        <v>0</v>
      </c>
      <c r="N35" s="62">
        <f>E35*M35</f>
        <v>0</v>
      </c>
      <c r="P35" s="63" t="s">
        <v>151</v>
      </c>
      <c r="V35" s="66" t="s">
        <v>67</v>
      </c>
      <c r="X35" s="101" t="s">
        <v>200</v>
      </c>
      <c r="Y35" s="101" t="s">
        <v>198</v>
      </c>
      <c r="Z35" s="60" t="s">
        <v>181</v>
      </c>
      <c r="AJ35" s="37" t="s">
        <v>154</v>
      </c>
      <c r="AK35" s="37" t="s">
        <v>155</v>
      </c>
    </row>
    <row r="36" spans="1:37">
      <c r="A36" s="58">
        <v>13</v>
      </c>
      <c r="B36" s="59" t="s">
        <v>160</v>
      </c>
      <c r="C36" s="60" t="s">
        <v>201</v>
      </c>
      <c r="D36" s="61" t="s">
        <v>202</v>
      </c>
      <c r="E36" s="62">
        <v>49.722999999999999</v>
      </c>
      <c r="F36" s="63" t="s">
        <v>150</v>
      </c>
      <c r="H36" s="64">
        <f>ROUND(E36*G36,2)</f>
        <v>0</v>
      </c>
      <c r="J36" s="64">
        <f>ROUND(E36*G36,2)</f>
        <v>0</v>
      </c>
      <c r="L36" s="65">
        <f>E36*K36</f>
        <v>0</v>
      </c>
      <c r="N36" s="62">
        <f>E36*M36</f>
        <v>0</v>
      </c>
      <c r="P36" s="63" t="s">
        <v>151</v>
      </c>
      <c r="V36" s="66" t="s">
        <v>67</v>
      </c>
      <c r="X36" s="101" t="s">
        <v>203</v>
      </c>
      <c r="Y36" s="101" t="s">
        <v>201</v>
      </c>
      <c r="Z36" s="60" t="s">
        <v>153</v>
      </c>
      <c r="AJ36" s="37" t="s">
        <v>154</v>
      </c>
      <c r="AK36" s="37" t="s">
        <v>155</v>
      </c>
    </row>
    <row r="37" spans="1:37">
      <c r="D37" s="109" t="s">
        <v>204</v>
      </c>
      <c r="E37" s="110">
        <f>J37</f>
        <v>0</v>
      </c>
      <c r="H37" s="110">
        <f>SUM(H12:H36)</f>
        <v>0</v>
      </c>
      <c r="I37" s="110">
        <f>SUM(I12:I36)</f>
        <v>0</v>
      </c>
      <c r="J37" s="110">
        <f>SUM(J12:J36)</f>
        <v>0</v>
      </c>
      <c r="L37" s="111">
        <f>SUM(L12:L36)</f>
        <v>0</v>
      </c>
      <c r="N37" s="112">
        <f>SUM(N12:N36)</f>
        <v>0</v>
      </c>
      <c r="W37" s="62">
        <f>SUM(W12:W36)</f>
        <v>0</v>
      </c>
    </row>
    <row r="39" spans="1:37">
      <c r="B39" s="60" t="s">
        <v>205</v>
      </c>
    </row>
    <row r="40" spans="1:37">
      <c r="A40" s="58">
        <v>14</v>
      </c>
      <c r="B40" s="59" t="s">
        <v>206</v>
      </c>
      <c r="C40" s="60" t="s">
        <v>207</v>
      </c>
      <c r="D40" s="61" t="s">
        <v>208</v>
      </c>
      <c r="E40" s="62">
        <v>8.3780000000000001</v>
      </c>
      <c r="F40" s="63" t="s">
        <v>150</v>
      </c>
      <c r="H40" s="64">
        <f>ROUND(E40*G40,2)</f>
        <v>0</v>
      </c>
      <c r="J40" s="64">
        <f>ROUND(E40*G40,2)</f>
        <v>0</v>
      </c>
      <c r="K40" s="65">
        <v>2.2075499999999999</v>
      </c>
      <c r="L40" s="65">
        <f>E40*K40</f>
        <v>18.494853899999999</v>
      </c>
      <c r="N40" s="62">
        <f>E40*M40</f>
        <v>0</v>
      </c>
      <c r="P40" s="63" t="s">
        <v>151</v>
      </c>
      <c r="V40" s="66" t="s">
        <v>67</v>
      </c>
      <c r="X40" s="101" t="s">
        <v>209</v>
      </c>
      <c r="Y40" s="101" t="s">
        <v>207</v>
      </c>
      <c r="Z40" s="60" t="s">
        <v>210</v>
      </c>
      <c r="AJ40" s="37" t="s">
        <v>154</v>
      </c>
      <c r="AK40" s="37" t="s">
        <v>155</v>
      </c>
    </row>
    <row r="41" spans="1:37">
      <c r="D41" s="102" t="s">
        <v>211</v>
      </c>
      <c r="E41" s="103"/>
      <c r="F41" s="104"/>
      <c r="G41" s="105"/>
      <c r="H41" s="105"/>
      <c r="I41" s="105"/>
      <c r="J41" s="105"/>
      <c r="K41" s="106"/>
      <c r="L41" s="106"/>
      <c r="M41" s="103"/>
      <c r="N41" s="103"/>
      <c r="O41" s="104"/>
      <c r="P41" s="104"/>
      <c r="Q41" s="103"/>
      <c r="R41" s="103"/>
      <c r="S41" s="103"/>
      <c r="T41" s="107"/>
      <c r="U41" s="107"/>
      <c r="V41" s="107" t="s">
        <v>0</v>
      </c>
      <c r="W41" s="103"/>
      <c r="X41" s="108"/>
    </row>
    <row r="42" spans="1:37">
      <c r="D42" s="102" t="s">
        <v>212</v>
      </c>
      <c r="E42" s="103"/>
      <c r="F42" s="104"/>
      <c r="G42" s="105"/>
      <c r="H42" s="105"/>
      <c r="I42" s="105"/>
      <c r="J42" s="105"/>
      <c r="K42" s="106"/>
      <c r="L42" s="106"/>
      <c r="M42" s="103"/>
      <c r="N42" s="103"/>
      <c r="O42" s="104"/>
      <c r="P42" s="104"/>
      <c r="Q42" s="103"/>
      <c r="R42" s="103"/>
      <c r="S42" s="103"/>
      <c r="T42" s="107"/>
      <c r="U42" s="107"/>
      <c r="V42" s="107" t="s">
        <v>0</v>
      </c>
      <c r="W42" s="103"/>
      <c r="X42" s="108"/>
    </row>
    <row r="43" spans="1:37" ht="25.5">
      <c r="A43" s="58">
        <v>15</v>
      </c>
      <c r="B43" s="59" t="s">
        <v>213</v>
      </c>
      <c r="C43" s="60" t="s">
        <v>214</v>
      </c>
      <c r="D43" s="61" t="s">
        <v>215</v>
      </c>
      <c r="E43" s="62">
        <v>44.216000000000001</v>
      </c>
      <c r="F43" s="63" t="s">
        <v>150</v>
      </c>
      <c r="H43" s="64">
        <f>ROUND(E43*G43,2)</f>
        <v>0</v>
      </c>
      <c r="J43" s="64">
        <f>ROUND(E43*G43,2)</f>
        <v>0</v>
      </c>
      <c r="K43" s="65">
        <v>2.5527600000000001</v>
      </c>
      <c r="L43" s="65">
        <f>E43*K43</f>
        <v>112.87283616000001</v>
      </c>
      <c r="N43" s="62">
        <f>E43*M43</f>
        <v>0</v>
      </c>
      <c r="P43" s="63" t="s">
        <v>151</v>
      </c>
      <c r="V43" s="66" t="s">
        <v>67</v>
      </c>
      <c r="X43" s="101" t="s">
        <v>216</v>
      </c>
      <c r="Y43" s="101" t="s">
        <v>214</v>
      </c>
      <c r="Z43" s="60" t="s">
        <v>217</v>
      </c>
      <c r="AJ43" s="37" t="s">
        <v>154</v>
      </c>
      <c r="AK43" s="37" t="s">
        <v>155</v>
      </c>
    </row>
    <row r="44" spans="1:37">
      <c r="D44" s="102" t="s">
        <v>218</v>
      </c>
      <c r="E44" s="103"/>
      <c r="F44" s="104"/>
      <c r="G44" s="105"/>
      <c r="H44" s="105"/>
      <c r="I44" s="105"/>
      <c r="J44" s="105"/>
      <c r="K44" s="106"/>
      <c r="L44" s="106"/>
      <c r="M44" s="103"/>
      <c r="N44" s="103"/>
      <c r="O44" s="104"/>
      <c r="P44" s="104"/>
      <c r="Q44" s="103"/>
      <c r="R44" s="103"/>
      <c r="S44" s="103"/>
      <c r="T44" s="107"/>
      <c r="U44" s="107"/>
      <c r="V44" s="107" t="s">
        <v>0</v>
      </c>
      <c r="W44" s="103"/>
      <c r="X44" s="108"/>
    </row>
    <row r="45" spans="1:37">
      <c r="D45" s="102" t="s">
        <v>219</v>
      </c>
      <c r="E45" s="103"/>
      <c r="F45" s="104"/>
      <c r="G45" s="105"/>
      <c r="H45" s="105"/>
      <c r="I45" s="105"/>
      <c r="J45" s="105"/>
      <c r="K45" s="106"/>
      <c r="L45" s="106"/>
      <c r="M45" s="103"/>
      <c r="N45" s="103"/>
      <c r="O45" s="104"/>
      <c r="P45" s="104"/>
      <c r="Q45" s="103"/>
      <c r="R45" s="103"/>
      <c r="S45" s="103"/>
      <c r="T45" s="107"/>
      <c r="U45" s="107"/>
      <c r="V45" s="107" t="s">
        <v>0</v>
      </c>
      <c r="W45" s="103"/>
      <c r="X45" s="108"/>
    </row>
    <row r="46" spans="1:37">
      <c r="A46" s="58">
        <v>16</v>
      </c>
      <c r="B46" s="59" t="s">
        <v>206</v>
      </c>
      <c r="C46" s="60" t="s">
        <v>220</v>
      </c>
      <c r="D46" s="61" t="s">
        <v>221</v>
      </c>
      <c r="E46" s="62">
        <v>0.32500000000000001</v>
      </c>
      <c r="F46" s="63" t="s">
        <v>222</v>
      </c>
      <c r="H46" s="64">
        <f>ROUND(E46*G46,2)</f>
        <v>0</v>
      </c>
      <c r="J46" s="64">
        <f>ROUND(E46*G46,2)</f>
        <v>0</v>
      </c>
      <c r="K46" s="65">
        <v>0.98900999999999994</v>
      </c>
      <c r="L46" s="65">
        <f>E46*K46</f>
        <v>0.32142824999999997</v>
      </c>
      <c r="N46" s="62">
        <f>E46*M46</f>
        <v>0</v>
      </c>
      <c r="P46" s="63" t="s">
        <v>151</v>
      </c>
      <c r="V46" s="66" t="s">
        <v>67</v>
      </c>
      <c r="X46" s="101" t="s">
        <v>223</v>
      </c>
      <c r="Y46" s="101" t="s">
        <v>220</v>
      </c>
      <c r="Z46" s="60" t="s">
        <v>210</v>
      </c>
      <c r="AJ46" s="37" t="s">
        <v>154</v>
      </c>
      <c r="AK46" s="37" t="s">
        <v>155</v>
      </c>
    </row>
    <row r="47" spans="1:37">
      <c r="D47" s="102" t="s">
        <v>224</v>
      </c>
      <c r="E47" s="103"/>
      <c r="F47" s="104"/>
      <c r="G47" s="105"/>
      <c r="H47" s="105"/>
      <c r="I47" s="105"/>
      <c r="J47" s="105"/>
      <c r="K47" s="106"/>
      <c r="L47" s="106"/>
      <c r="M47" s="103"/>
      <c r="N47" s="103"/>
      <c r="O47" s="104"/>
      <c r="P47" s="104"/>
      <c r="Q47" s="103"/>
      <c r="R47" s="103"/>
      <c r="S47" s="103"/>
      <c r="T47" s="107"/>
      <c r="U47" s="107"/>
      <c r="V47" s="107" t="s">
        <v>0</v>
      </c>
      <c r="W47" s="103"/>
      <c r="X47" s="108"/>
    </row>
    <row r="48" spans="1:37">
      <c r="D48" s="102" t="s">
        <v>225</v>
      </c>
      <c r="E48" s="103"/>
      <c r="F48" s="104"/>
      <c r="G48" s="105"/>
      <c r="H48" s="105"/>
      <c r="I48" s="105"/>
      <c r="J48" s="105"/>
      <c r="K48" s="106"/>
      <c r="L48" s="106"/>
      <c r="M48" s="103"/>
      <c r="N48" s="103"/>
      <c r="O48" s="104"/>
      <c r="P48" s="104"/>
      <c r="Q48" s="103"/>
      <c r="R48" s="103"/>
      <c r="S48" s="103"/>
      <c r="T48" s="107"/>
      <c r="U48" s="107"/>
      <c r="V48" s="107" t="s">
        <v>0</v>
      </c>
      <c r="W48" s="103"/>
      <c r="X48" s="108"/>
    </row>
    <row r="49" spans="1:37">
      <c r="D49" s="102" t="s">
        <v>226</v>
      </c>
      <c r="E49" s="103"/>
      <c r="F49" s="104"/>
      <c r="G49" s="105"/>
      <c r="H49" s="105"/>
      <c r="I49" s="105"/>
      <c r="J49" s="105"/>
      <c r="K49" s="106"/>
      <c r="L49" s="106"/>
      <c r="M49" s="103"/>
      <c r="N49" s="103"/>
      <c r="O49" s="104"/>
      <c r="P49" s="104"/>
      <c r="Q49" s="103"/>
      <c r="R49" s="103"/>
      <c r="S49" s="103"/>
      <c r="T49" s="107"/>
      <c r="U49" s="107"/>
      <c r="V49" s="107" t="s">
        <v>0</v>
      </c>
      <c r="W49" s="103"/>
      <c r="X49" s="108"/>
    </row>
    <row r="50" spans="1:37">
      <c r="A50" s="58">
        <v>17</v>
      </c>
      <c r="B50" s="59" t="s">
        <v>206</v>
      </c>
      <c r="C50" s="60" t="s">
        <v>227</v>
      </c>
      <c r="D50" s="61" t="s">
        <v>228</v>
      </c>
      <c r="E50" s="62">
        <v>23.631</v>
      </c>
      <c r="F50" s="63" t="s">
        <v>150</v>
      </c>
      <c r="H50" s="64">
        <f>ROUND(E50*G50,2)</f>
        <v>0</v>
      </c>
      <c r="J50" s="64">
        <f>ROUND(E50*G50,2)</f>
        <v>0</v>
      </c>
      <c r="K50" s="65">
        <v>2.2075499999999999</v>
      </c>
      <c r="L50" s="65">
        <f>E50*K50</f>
        <v>52.16661405</v>
      </c>
      <c r="N50" s="62">
        <f>E50*M50</f>
        <v>0</v>
      </c>
      <c r="P50" s="63" t="s">
        <v>151</v>
      </c>
      <c r="V50" s="66" t="s">
        <v>67</v>
      </c>
      <c r="X50" s="101" t="s">
        <v>229</v>
      </c>
      <c r="Y50" s="101" t="s">
        <v>227</v>
      </c>
      <c r="Z50" s="60" t="s">
        <v>210</v>
      </c>
      <c r="AJ50" s="37" t="s">
        <v>154</v>
      </c>
      <c r="AK50" s="37" t="s">
        <v>155</v>
      </c>
    </row>
    <row r="51" spans="1:37">
      <c r="D51" s="102" t="s">
        <v>230</v>
      </c>
      <c r="E51" s="103"/>
      <c r="F51" s="104"/>
      <c r="G51" s="105"/>
      <c r="H51" s="105"/>
      <c r="I51" s="105"/>
      <c r="J51" s="105"/>
      <c r="K51" s="106"/>
      <c r="L51" s="106"/>
      <c r="M51" s="103"/>
      <c r="N51" s="103"/>
      <c r="O51" s="104"/>
      <c r="P51" s="104"/>
      <c r="Q51" s="103"/>
      <c r="R51" s="103"/>
      <c r="S51" s="103"/>
      <c r="T51" s="107"/>
      <c r="U51" s="107"/>
      <c r="V51" s="107" t="s">
        <v>0</v>
      </c>
      <c r="W51" s="103"/>
      <c r="X51" s="108"/>
    </row>
    <row r="52" spans="1:37">
      <c r="D52" s="102" t="s">
        <v>173</v>
      </c>
      <c r="E52" s="103"/>
      <c r="F52" s="104"/>
      <c r="G52" s="105"/>
      <c r="H52" s="105"/>
      <c r="I52" s="105"/>
      <c r="J52" s="105"/>
      <c r="K52" s="106"/>
      <c r="L52" s="106"/>
      <c r="M52" s="103"/>
      <c r="N52" s="103"/>
      <c r="O52" s="104"/>
      <c r="P52" s="104"/>
      <c r="Q52" s="103"/>
      <c r="R52" s="103"/>
      <c r="S52" s="103"/>
      <c r="T52" s="107"/>
      <c r="U52" s="107"/>
      <c r="V52" s="107" t="s">
        <v>0</v>
      </c>
      <c r="W52" s="103"/>
      <c r="X52" s="108"/>
    </row>
    <row r="53" spans="1:37">
      <c r="D53" s="102" t="s">
        <v>231</v>
      </c>
      <c r="E53" s="103"/>
      <c r="F53" s="104"/>
      <c r="G53" s="105"/>
      <c r="H53" s="105"/>
      <c r="I53" s="105"/>
      <c r="J53" s="105"/>
      <c r="K53" s="106"/>
      <c r="L53" s="106"/>
      <c r="M53" s="103"/>
      <c r="N53" s="103"/>
      <c r="O53" s="104"/>
      <c r="P53" s="104"/>
      <c r="Q53" s="103"/>
      <c r="R53" s="103"/>
      <c r="S53" s="103"/>
      <c r="T53" s="107"/>
      <c r="U53" s="107"/>
      <c r="V53" s="107" t="s">
        <v>0</v>
      </c>
      <c r="W53" s="103"/>
      <c r="X53" s="108"/>
    </row>
    <row r="54" spans="1:37">
      <c r="A54" s="58">
        <v>18</v>
      </c>
      <c r="B54" s="59" t="s">
        <v>206</v>
      </c>
      <c r="C54" s="60" t="s">
        <v>232</v>
      </c>
      <c r="D54" s="61" t="s">
        <v>233</v>
      </c>
      <c r="E54" s="62">
        <v>1.1339999999999999</v>
      </c>
      <c r="F54" s="63" t="s">
        <v>222</v>
      </c>
      <c r="H54" s="64">
        <f>ROUND(E54*G54,2)</f>
        <v>0</v>
      </c>
      <c r="J54" s="64">
        <f>ROUND(E54*G54,2)</f>
        <v>0</v>
      </c>
      <c r="K54" s="65">
        <v>1.1499699999999999</v>
      </c>
      <c r="L54" s="65">
        <f>E54*K54</f>
        <v>1.3040659799999998</v>
      </c>
      <c r="N54" s="62">
        <f>E54*M54</f>
        <v>0</v>
      </c>
      <c r="P54" s="63" t="s">
        <v>151</v>
      </c>
      <c r="V54" s="66" t="s">
        <v>67</v>
      </c>
      <c r="X54" s="101" t="s">
        <v>234</v>
      </c>
      <c r="Y54" s="101" t="s">
        <v>232</v>
      </c>
      <c r="Z54" s="60" t="s">
        <v>210</v>
      </c>
      <c r="AJ54" s="37" t="s">
        <v>154</v>
      </c>
      <c r="AK54" s="37" t="s">
        <v>155</v>
      </c>
    </row>
    <row r="55" spans="1:37">
      <c r="D55" s="102" t="s">
        <v>235</v>
      </c>
      <c r="E55" s="103"/>
      <c r="F55" s="104"/>
      <c r="G55" s="105"/>
      <c r="H55" s="105"/>
      <c r="I55" s="105"/>
      <c r="J55" s="105"/>
      <c r="K55" s="106"/>
      <c r="L55" s="106"/>
      <c r="M55" s="103"/>
      <c r="N55" s="103"/>
      <c r="O55" s="104"/>
      <c r="P55" s="104"/>
      <c r="Q55" s="103"/>
      <c r="R55" s="103"/>
      <c r="S55" s="103"/>
      <c r="T55" s="107"/>
      <c r="U55" s="107"/>
      <c r="V55" s="107" t="s">
        <v>0</v>
      </c>
      <c r="W55" s="103"/>
      <c r="X55" s="108"/>
    </row>
    <row r="56" spans="1:37">
      <c r="A56" s="58">
        <v>19</v>
      </c>
      <c r="B56" s="59" t="s">
        <v>206</v>
      </c>
      <c r="C56" s="60" t="s">
        <v>236</v>
      </c>
      <c r="D56" s="61" t="s">
        <v>237</v>
      </c>
      <c r="E56" s="62">
        <v>23.018000000000001</v>
      </c>
      <c r="F56" s="63" t="s">
        <v>150</v>
      </c>
      <c r="H56" s="64">
        <f>ROUND(E56*G56,2)</f>
        <v>0</v>
      </c>
      <c r="J56" s="64">
        <f>ROUND(E56*G56,2)</f>
        <v>0</v>
      </c>
      <c r="K56" s="65">
        <v>2.2075499999999999</v>
      </c>
      <c r="L56" s="65">
        <f>E56*K56</f>
        <v>50.8133859</v>
      </c>
      <c r="N56" s="62">
        <f>E56*M56</f>
        <v>0</v>
      </c>
      <c r="P56" s="63" t="s">
        <v>151</v>
      </c>
      <c r="V56" s="66" t="s">
        <v>67</v>
      </c>
      <c r="X56" s="101" t="s">
        <v>238</v>
      </c>
      <c r="Y56" s="101" t="s">
        <v>236</v>
      </c>
      <c r="Z56" s="60" t="s">
        <v>210</v>
      </c>
      <c r="AJ56" s="37" t="s">
        <v>154</v>
      </c>
      <c r="AK56" s="37" t="s">
        <v>155</v>
      </c>
    </row>
    <row r="57" spans="1:37">
      <c r="D57" s="102" t="s">
        <v>164</v>
      </c>
      <c r="E57" s="103"/>
      <c r="F57" s="104"/>
      <c r="G57" s="105"/>
      <c r="H57" s="105"/>
      <c r="I57" s="105"/>
      <c r="J57" s="105"/>
      <c r="K57" s="106"/>
      <c r="L57" s="106"/>
      <c r="M57" s="103"/>
      <c r="N57" s="103"/>
      <c r="O57" s="104"/>
      <c r="P57" s="104"/>
      <c r="Q57" s="103"/>
      <c r="R57" s="103"/>
      <c r="S57" s="103"/>
      <c r="T57" s="107"/>
      <c r="U57" s="107"/>
      <c r="V57" s="107" t="s">
        <v>0</v>
      </c>
      <c r="W57" s="103"/>
      <c r="X57" s="108"/>
    </row>
    <row r="58" spans="1:37">
      <c r="D58" s="102" t="s">
        <v>239</v>
      </c>
      <c r="E58" s="103"/>
      <c r="F58" s="104"/>
      <c r="G58" s="105"/>
      <c r="H58" s="105"/>
      <c r="I58" s="105"/>
      <c r="J58" s="105"/>
      <c r="K58" s="106"/>
      <c r="L58" s="106"/>
      <c r="M58" s="103"/>
      <c r="N58" s="103"/>
      <c r="O58" s="104"/>
      <c r="P58" s="104"/>
      <c r="Q58" s="103"/>
      <c r="R58" s="103"/>
      <c r="S58" s="103"/>
      <c r="T58" s="107"/>
      <c r="U58" s="107"/>
      <c r="V58" s="107" t="s">
        <v>0</v>
      </c>
      <c r="W58" s="103"/>
      <c r="X58" s="108"/>
    </row>
    <row r="59" spans="1:37">
      <c r="A59" s="58">
        <v>20</v>
      </c>
      <c r="B59" s="59" t="s">
        <v>213</v>
      </c>
      <c r="C59" s="60" t="s">
        <v>240</v>
      </c>
      <c r="D59" s="61" t="s">
        <v>241</v>
      </c>
      <c r="E59" s="62">
        <v>10</v>
      </c>
      <c r="F59" s="63" t="s">
        <v>242</v>
      </c>
      <c r="H59" s="64">
        <f>ROUND(E59*G59,2)</f>
        <v>0</v>
      </c>
      <c r="J59" s="64">
        <f>ROUND(E59*G59,2)</f>
        <v>0</v>
      </c>
      <c r="K59" s="65">
        <v>3.6000000000000002E-4</v>
      </c>
      <c r="L59" s="65">
        <f>E59*K59</f>
        <v>3.6000000000000003E-3</v>
      </c>
      <c r="N59" s="62">
        <f>E59*M59</f>
        <v>0</v>
      </c>
      <c r="P59" s="63" t="s">
        <v>151</v>
      </c>
      <c r="V59" s="66" t="s">
        <v>67</v>
      </c>
      <c r="X59" s="101" t="s">
        <v>243</v>
      </c>
      <c r="Y59" s="101" t="s">
        <v>240</v>
      </c>
      <c r="Z59" s="60" t="s">
        <v>210</v>
      </c>
      <c r="AJ59" s="37" t="s">
        <v>154</v>
      </c>
      <c r="AK59" s="37" t="s">
        <v>155</v>
      </c>
    </row>
    <row r="60" spans="1:37">
      <c r="A60" s="58">
        <v>21</v>
      </c>
      <c r="B60" s="59" t="s">
        <v>206</v>
      </c>
      <c r="C60" s="60" t="s">
        <v>244</v>
      </c>
      <c r="D60" s="61" t="s">
        <v>245</v>
      </c>
      <c r="E60" s="62">
        <v>1.496</v>
      </c>
      <c r="F60" s="63" t="s">
        <v>222</v>
      </c>
      <c r="H60" s="64">
        <f>ROUND(E60*G60,2)</f>
        <v>0</v>
      </c>
      <c r="J60" s="64">
        <f>ROUND(E60*G60,2)</f>
        <v>0</v>
      </c>
      <c r="K60" s="65">
        <v>1.1499699999999999</v>
      </c>
      <c r="L60" s="65">
        <f>E60*K60</f>
        <v>1.7203551199999998</v>
      </c>
      <c r="N60" s="62">
        <f>E60*M60</f>
        <v>0</v>
      </c>
      <c r="P60" s="63" t="s">
        <v>151</v>
      </c>
      <c r="V60" s="66" t="s">
        <v>67</v>
      </c>
      <c r="X60" s="101" t="s">
        <v>246</v>
      </c>
      <c r="Y60" s="101" t="s">
        <v>244</v>
      </c>
      <c r="Z60" s="60" t="s">
        <v>210</v>
      </c>
      <c r="AJ60" s="37" t="s">
        <v>154</v>
      </c>
      <c r="AK60" s="37" t="s">
        <v>155</v>
      </c>
    </row>
    <row r="61" spans="1:37">
      <c r="D61" s="102" t="s">
        <v>247</v>
      </c>
      <c r="E61" s="103"/>
      <c r="F61" s="104"/>
      <c r="G61" s="105"/>
      <c r="H61" s="105"/>
      <c r="I61" s="105"/>
      <c r="J61" s="105"/>
      <c r="K61" s="106"/>
      <c r="L61" s="106"/>
      <c r="M61" s="103"/>
      <c r="N61" s="103"/>
      <c r="O61" s="104"/>
      <c r="P61" s="104"/>
      <c r="Q61" s="103"/>
      <c r="R61" s="103"/>
      <c r="S61" s="103"/>
      <c r="T61" s="107"/>
      <c r="U61" s="107"/>
      <c r="V61" s="107" t="s">
        <v>0</v>
      </c>
      <c r="W61" s="103"/>
      <c r="X61" s="108"/>
    </row>
    <row r="62" spans="1:37">
      <c r="A62" s="58">
        <v>22</v>
      </c>
      <c r="B62" s="59" t="s">
        <v>248</v>
      </c>
      <c r="C62" s="60" t="s">
        <v>249</v>
      </c>
      <c r="D62" s="61" t="s">
        <v>250</v>
      </c>
      <c r="E62" s="62">
        <v>356.94</v>
      </c>
      <c r="F62" s="63" t="s">
        <v>251</v>
      </c>
      <c r="H62" s="64">
        <f>ROUND(E62*G62,2)</f>
        <v>0</v>
      </c>
      <c r="J62" s="64">
        <f>ROUND(E62*G62,2)</f>
        <v>0</v>
      </c>
      <c r="K62" s="65">
        <v>3.0000000000000001E-5</v>
      </c>
      <c r="L62" s="65">
        <f>E62*K62</f>
        <v>1.0708200000000001E-2</v>
      </c>
      <c r="N62" s="62">
        <f>E62*M62</f>
        <v>0</v>
      </c>
      <c r="P62" s="63" t="s">
        <v>151</v>
      </c>
      <c r="V62" s="66" t="s">
        <v>67</v>
      </c>
      <c r="X62" s="101" t="s">
        <v>252</v>
      </c>
      <c r="Y62" s="101" t="s">
        <v>249</v>
      </c>
      <c r="Z62" s="60" t="s">
        <v>253</v>
      </c>
      <c r="AJ62" s="37" t="s">
        <v>154</v>
      </c>
      <c r="AK62" s="37" t="s">
        <v>155</v>
      </c>
    </row>
    <row r="63" spans="1:37">
      <c r="D63" s="102" t="s">
        <v>254</v>
      </c>
      <c r="E63" s="103"/>
      <c r="F63" s="104"/>
      <c r="G63" s="105"/>
      <c r="H63" s="105"/>
      <c r="I63" s="105"/>
      <c r="J63" s="105"/>
      <c r="K63" s="106"/>
      <c r="L63" s="106"/>
      <c r="M63" s="103"/>
      <c r="N63" s="103"/>
      <c r="O63" s="104"/>
      <c r="P63" s="104"/>
      <c r="Q63" s="103"/>
      <c r="R63" s="103"/>
      <c r="S63" s="103"/>
      <c r="T63" s="107"/>
      <c r="U63" s="107"/>
      <c r="V63" s="107" t="s">
        <v>0</v>
      </c>
      <c r="W63" s="103"/>
      <c r="X63" s="108"/>
    </row>
    <row r="64" spans="1:37" ht="25.5">
      <c r="A64" s="58">
        <v>23</v>
      </c>
      <c r="B64" s="59" t="s">
        <v>255</v>
      </c>
      <c r="C64" s="60" t="s">
        <v>256</v>
      </c>
      <c r="D64" s="61" t="s">
        <v>257</v>
      </c>
      <c r="E64" s="62">
        <v>374.78699999999998</v>
      </c>
      <c r="F64" s="63" t="s">
        <v>251</v>
      </c>
      <c r="I64" s="64">
        <f>ROUND(E64*G64,2)</f>
        <v>0</v>
      </c>
      <c r="J64" s="64">
        <f>ROUND(E64*G64,2)</f>
        <v>0</v>
      </c>
      <c r="L64" s="65">
        <f>E64*K64</f>
        <v>0</v>
      </c>
      <c r="N64" s="62">
        <f>E64*M64</f>
        <v>0</v>
      </c>
      <c r="P64" s="63" t="s">
        <v>151</v>
      </c>
      <c r="V64" s="66" t="s">
        <v>66</v>
      </c>
      <c r="X64" s="101" t="s">
        <v>256</v>
      </c>
      <c r="Y64" s="101" t="s">
        <v>256</v>
      </c>
      <c r="Z64" s="60" t="s">
        <v>258</v>
      </c>
      <c r="AA64" s="60" t="s">
        <v>151</v>
      </c>
      <c r="AJ64" s="37" t="s">
        <v>259</v>
      </c>
      <c r="AK64" s="37" t="s">
        <v>155</v>
      </c>
    </row>
    <row r="65" spans="1:37">
      <c r="D65" s="102" t="s">
        <v>260</v>
      </c>
      <c r="E65" s="103"/>
      <c r="F65" s="104"/>
      <c r="G65" s="105"/>
      <c r="H65" s="105"/>
      <c r="I65" s="105"/>
      <c r="J65" s="105"/>
      <c r="K65" s="106"/>
      <c r="L65" s="106"/>
      <c r="M65" s="103"/>
      <c r="N65" s="103"/>
      <c r="O65" s="104"/>
      <c r="P65" s="104"/>
      <c r="Q65" s="103"/>
      <c r="R65" s="103"/>
      <c r="S65" s="103"/>
      <c r="T65" s="107"/>
      <c r="U65" s="107"/>
      <c r="V65" s="107" t="s">
        <v>0</v>
      </c>
      <c r="W65" s="103"/>
      <c r="X65" s="108"/>
    </row>
    <row r="66" spans="1:37">
      <c r="A66" s="58">
        <v>24</v>
      </c>
      <c r="B66" s="59" t="s">
        <v>248</v>
      </c>
      <c r="C66" s="60" t="s">
        <v>261</v>
      </c>
      <c r="D66" s="61" t="s">
        <v>262</v>
      </c>
      <c r="E66" s="62">
        <v>356.94</v>
      </c>
      <c r="F66" s="63" t="s">
        <v>251</v>
      </c>
      <c r="H66" s="64">
        <f>ROUND(E66*G66,2)</f>
        <v>0</v>
      </c>
      <c r="J66" s="64">
        <f>ROUND(E66*G66,2)</f>
        <v>0</v>
      </c>
      <c r="K66" s="65">
        <v>1E-4</v>
      </c>
      <c r="L66" s="65">
        <f>E66*K66</f>
        <v>3.5694000000000004E-2</v>
      </c>
      <c r="N66" s="62">
        <f>E66*M66</f>
        <v>0</v>
      </c>
      <c r="P66" s="63" t="s">
        <v>151</v>
      </c>
      <c r="V66" s="66" t="s">
        <v>67</v>
      </c>
      <c r="X66" s="101" t="s">
        <v>263</v>
      </c>
      <c r="Y66" s="101" t="s">
        <v>261</v>
      </c>
      <c r="Z66" s="60" t="s">
        <v>264</v>
      </c>
      <c r="AJ66" s="37" t="s">
        <v>154</v>
      </c>
      <c r="AK66" s="37" t="s">
        <v>155</v>
      </c>
    </row>
    <row r="67" spans="1:37">
      <c r="D67" s="102" t="s">
        <v>265</v>
      </c>
      <c r="E67" s="103"/>
      <c r="F67" s="104"/>
      <c r="G67" s="105"/>
      <c r="H67" s="105"/>
      <c r="I67" s="105"/>
      <c r="J67" s="105"/>
      <c r="K67" s="106"/>
      <c r="L67" s="106"/>
      <c r="M67" s="103"/>
      <c r="N67" s="103"/>
      <c r="O67" s="104"/>
      <c r="P67" s="104"/>
      <c r="Q67" s="103"/>
      <c r="R67" s="103"/>
      <c r="S67" s="103"/>
      <c r="T67" s="107"/>
      <c r="U67" s="107"/>
      <c r="V67" s="107" t="s">
        <v>0</v>
      </c>
      <c r="W67" s="103"/>
      <c r="X67" s="108"/>
    </row>
    <row r="68" spans="1:37">
      <c r="A68" s="58">
        <v>25</v>
      </c>
      <c r="B68" s="59" t="s">
        <v>255</v>
      </c>
      <c r="C68" s="60" t="s">
        <v>266</v>
      </c>
      <c r="D68" s="61" t="s">
        <v>267</v>
      </c>
      <c r="E68" s="62">
        <v>374.78699999999998</v>
      </c>
      <c r="F68" s="63" t="s">
        <v>251</v>
      </c>
      <c r="I68" s="64">
        <f>ROUND(E68*G68,2)</f>
        <v>0</v>
      </c>
      <c r="J68" s="64">
        <f>ROUND(E68*G68,2)</f>
        <v>0</v>
      </c>
      <c r="K68" s="65">
        <v>3.8000000000000002E-4</v>
      </c>
      <c r="L68" s="65">
        <f>E68*K68</f>
        <v>0.14241905999999999</v>
      </c>
      <c r="N68" s="62">
        <f>E68*M68</f>
        <v>0</v>
      </c>
      <c r="P68" s="63" t="s">
        <v>151</v>
      </c>
      <c r="V68" s="66" t="s">
        <v>66</v>
      </c>
      <c r="X68" s="101" t="s">
        <v>268</v>
      </c>
      <c r="Y68" s="101" t="s">
        <v>266</v>
      </c>
      <c r="Z68" s="60" t="s">
        <v>269</v>
      </c>
      <c r="AA68" s="60" t="s">
        <v>270</v>
      </c>
      <c r="AJ68" s="37" t="s">
        <v>259</v>
      </c>
      <c r="AK68" s="37" t="s">
        <v>155</v>
      </c>
    </row>
    <row r="69" spans="1:37">
      <c r="D69" s="102" t="s">
        <v>260</v>
      </c>
      <c r="E69" s="103"/>
      <c r="F69" s="104"/>
      <c r="G69" s="105"/>
      <c r="H69" s="105"/>
      <c r="I69" s="105"/>
      <c r="J69" s="105"/>
      <c r="K69" s="106"/>
      <c r="L69" s="106"/>
      <c r="M69" s="103"/>
      <c r="N69" s="103"/>
      <c r="O69" s="104"/>
      <c r="P69" s="104"/>
      <c r="Q69" s="103"/>
      <c r="R69" s="103"/>
      <c r="S69" s="103"/>
      <c r="T69" s="107"/>
      <c r="U69" s="107"/>
      <c r="V69" s="107" t="s">
        <v>0</v>
      </c>
      <c r="W69" s="103"/>
      <c r="X69" s="108"/>
    </row>
    <row r="70" spans="1:37">
      <c r="D70" s="109" t="s">
        <v>271</v>
      </c>
      <c r="E70" s="110">
        <f>J70</f>
        <v>0</v>
      </c>
      <c r="H70" s="110">
        <f>SUM(H39:H69)</f>
        <v>0</v>
      </c>
      <c r="I70" s="110">
        <f>SUM(I39:I69)</f>
        <v>0</v>
      </c>
      <c r="J70" s="110">
        <f>SUM(J39:J69)</f>
        <v>0</v>
      </c>
      <c r="L70" s="111">
        <f>SUM(L39:L69)</f>
        <v>237.88596061999999</v>
      </c>
      <c r="N70" s="112">
        <f>SUM(N39:N69)</f>
        <v>0</v>
      </c>
      <c r="W70" s="62">
        <f>SUM(W39:W69)</f>
        <v>0</v>
      </c>
    </row>
    <row r="72" spans="1:37">
      <c r="B72" s="60" t="s">
        <v>272</v>
      </c>
    </row>
    <row r="73" spans="1:37" ht="25.5">
      <c r="A73" s="58">
        <v>26</v>
      </c>
      <c r="B73" s="59" t="s">
        <v>206</v>
      </c>
      <c r="C73" s="60" t="s">
        <v>273</v>
      </c>
      <c r="D73" s="61" t="s">
        <v>274</v>
      </c>
      <c r="E73" s="62">
        <v>3.6520000000000001</v>
      </c>
      <c r="F73" s="63" t="s">
        <v>150</v>
      </c>
      <c r="H73" s="64">
        <f>ROUND(E73*G73,2)</f>
        <v>0</v>
      </c>
      <c r="J73" s="64">
        <f>ROUND(E73*G73,2)</f>
        <v>0</v>
      </c>
      <c r="K73" s="65">
        <v>0.76119000000000003</v>
      </c>
      <c r="L73" s="65">
        <f>E73*K73</f>
        <v>2.77986588</v>
      </c>
      <c r="N73" s="62">
        <f>E73*M73</f>
        <v>0</v>
      </c>
      <c r="P73" s="63" t="s">
        <v>151</v>
      </c>
      <c r="V73" s="66" t="s">
        <v>67</v>
      </c>
      <c r="X73" s="101" t="s">
        <v>275</v>
      </c>
      <c r="Y73" s="101" t="s">
        <v>273</v>
      </c>
      <c r="Z73" s="60" t="s">
        <v>276</v>
      </c>
      <c r="AJ73" s="37" t="s">
        <v>154</v>
      </c>
      <c r="AK73" s="37" t="s">
        <v>155</v>
      </c>
    </row>
    <row r="74" spans="1:37">
      <c r="D74" s="102" t="s">
        <v>277</v>
      </c>
      <c r="E74" s="103"/>
      <c r="F74" s="104"/>
      <c r="G74" s="105"/>
      <c r="H74" s="105"/>
      <c r="I74" s="105"/>
      <c r="J74" s="105"/>
      <c r="K74" s="106"/>
      <c r="L74" s="106"/>
      <c r="M74" s="103"/>
      <c r="N74" s="103"/>
      <c r="O74" s="104"/>
      <c r="P74" s="104"/>
      <c r="Q74" s="103"/>
      <c r="R74" s="103"/>
      <c r="S74" s="103"/>
      <c r="T74" s="107"/>
      <c r="U74" s="107"/>
      <c r="V74" s="107" t="s">
        <v>0</v>
      </c>
      <c r="W74" s="103"/>
      <c r="X74" s="108"/>
    </row>
    <row r="75" spans="1:37">
      <c r="D75" s="102" t="s">
        <v>278</v>
      </c>
      <c r="E75" s="103"/>
      <c r="F75" s="104"/>
      <c r="G75" s="105"/>
      <c r="H75" s="105"/>
      <c r="I75" s="105"/>
      <c r="J75" s="105"/>
      <c r="K75" s="106"/>
      <c r="L75" s="106"/>
      <c r="M75" s="103"/>
      <c r="N75" s="103"/>
      <c r="O75" s="104"/>
      <c r="P75" s="104"/>
      <c r="Q75" s="103"/>
      <c r="R75" s="103"/>
      <c r="S75" s="103"/>
      <c r="T75" s="107"/>
      <c r="U75" s="107"/>
      <c r="V75" s="107" t="s">
        <v>0</v>
      </c>
      <c r="W75" s="103"/>
      <c r="X75" s="108"/>
    </row>
    <row r="76" spans="1:37" ht="25.5">
      <c r="A76" s="58">
        <v>27</v>
      </c>
      <c r="B76" s="59" t="s">
        <v>206</v>
      </c>
      <c r="C76" s="60" t="s">
        <v>279</v>
      </c>
      <c r="D76" s="61" t="s">
        <v>280</v>
      </c>
      <c r="E76" s="62">
        <v>6.8470000000000004</v>
      </c>
      <c r="F76" s="63" t="s">
        <v>150</v>
      </c>
      <c r="H76" s="64">
        <f>ROUND(E76*G76,2)</f>
        <v>0</v>
      </c>
      <c r="J76" s="64">
        <f>ROUND(E76*G76,2)</f>
        <v>0</v>
      </c>
      <c r="K76" s="65">
        <v>0.76127</v>
      </c>
      <c r="L76" s="65">
        <f>E76*K76</f>
        <v>5.2124156900000003</v>
      </c>
      <c r="N76" s="62">
        <f>E76*M76</f>
        <v>0</v>
      </c>
      <c r="P76" s="63" t="s">
        <v>151</v>
      </c>
      <c r="V76" s="66" t="s">
        <v>67</v>
      </c>
      <c r="X76" s="101" t="s">
        <v>281</v>
      </c>
      <c r="Y76" s="101" t="s">
        <v>279</v>
      </c>
      <c r="Z76" s="60" t="s">
        <v>276</v>
      </c>
      <c r="AJ76" s="37" t="s">
        <v>154</v>
      </c>
      <c r="AK76" s="37" t="s">
        <v>155</v>
      </c>
    </row>
    <row r="77" spans="1:37">
      <c r="D77" s="102" t="s">
        <v>277</v>
      </c>
      <c r="E77" s="103"/>
      <c r="F77" s="104"/>
      <c r="G77" s="105"/>
      <c r="H77" s="105"/>
      <c r="I77" s="105"/>
      <c r="J77" s="105"/>
      <c r="K77" s="106"/>
      <c r="L77" s="106"/>
      <c r="M77" s="103"/>
      <c r="N77" s="103"/>
      <c r="O77" s="104"/>
      <c r="P77" s="104"/>
      <c r="Q77" s="103"/>
      <c r="R77" s="103"/>
      <c r="S77" s="103"/>
      <c r="T77" s="107"/>
      <c r="U77" s="107"/>
      <c r="V77" s="107" t="s">
        <v>0</v>
      </c>
      <c r="W77" s="103"/>
      <c r="X77" s="108"/>
    </row>
    <row r="78" spans="1:37">
      <c r="D78" s="102" t="s">
        <v>282</v>
      </c>
      <c r="E78" s="103"/>
      <c r="F78" s="104"/>
      <c r="G78" s="105"/>
      <c r="H78" s="105"/>
      <c r="I78" s="105"/>
      <c r="J78" s="105"/>
      <c r="K78" s="106"/>
      <c r="L78" s="106"/>
      <c r="M78" s="103"/>
      <c r="N78" s="103"/>
      <c r="O78" s="104"/>
      <c r="P78" s="104"/>
      <c r="Q78" s="103"/>
      <c r="R78" s="103"/>
      <c r="S78" s="103"/>
      <c r="T78" s="107"/>
      <c r="U78" s="107"/>
      <c r="V78" s="107" t="s">
        <v>0</v>
      </c>
      <c r="W78" s="103"/>
      <c r="X78" s="108"/>
    </row>
    <row r="79" spans="1:37">
      <c r="D79" s="102" t="s">
        <v>283</v>
      </c>
      <c r="E79" s="103"/>
      <c r="F79" s="104"/>
      <c r="G79" s="105"/>
      <c r="H79" s="105"/>
      <c r="I79" s="105"/>
      <c r="J79" s="105"/>
      <c r="K79" s="106"/>
      <c r="L79" s="106"/>
      <c r="M79" s="103"/>
      <c r="N79" s="103"/>
      <c r="O79" s="104"/>
      <c r="P79" s="104"/>
      <c r="Q79" s="103"/>
      <c r="R79" s="103"/>
      <c r="S79" s="103"/>
      <c r="T79" s="107"/>
      <c r="U79" s="107"/>
      <c r="V79" s="107" t="s">
        <v>0</v>
      </c>
      <c r="W79" s="103"/>
      <c r="X79" s="108"/>
    </row>
    <row r="80" spans="1:37">
      <c r="A80" s="58">
        <v>28</v>
      </c>
      <c r="B80" s="59" t="s">
        <v>206</v>
      </c>
      <c r="C80" s="60" t="s">
        <v>284</v>
      </c>
      <c r="D80" s="61" t="s">
        <v>285</v>
      </c>
      <c r="E80" s="62">
        <v>4.6710000000000003</v>
      </c>
      <c r="F80" s="63" t="s">
        <v>150</v>
      </c>
      <c r="H80" s="64">
        <f>ROUND(E80*G80,2)</f>
        <v>0</v>
      </c>
      <c r="J80" s="64">
        <f>ROUND(E80*G80,2)</f>
        <v>0</v>
      </c>
      <c r="K80" s="65">
        <v>2.44922</v>
      </c>
      <c r="L80" s="65">
        <f>E80*K80</f>
        <v>11.440306620000001</v>
      </c>
      <c r="N80" s="62">
        <f>E80*M80</f>
        <v>0</v>
      </c>
      <c r="P80" s="63" t="s">
        <v>151</v>
      </c>
      <c r="V80" s="66" t="s">
        <v>67</v>
      </c>
      <c r="X80" s="101" t="s">
        <v>286</v>
      </c>
      <c r="Y80" s="101" t="s">
        <v>284</v>
      </c>
      <c r="Z80" s="60" t="s">
        <v>210</v>
      </c>
      <c r="AJ80" s="37" t="s">
        <v>154</v>
      </c>
      <c r="AK80" s="37" t="s">
        <v>155</v>
      </c>
    </row>
    <row r="81" spans="1:37">
      <c r="D81" s="102" t="s">
        <v>287</v>
      </c>
      <c r="E81" s="103"/>
      <c r="F81" s="104"/>
      <c r="G81" s="105"/>
      <c r="H81" s="105"/>
      <c r="I81" s="105"/>
      <c r="J81" s="105"/>
      <c r="K81" s="106"/>
      <c r="L81" s="106"/>
      <c r="M81" s="103"/>
      <c r="N81" s="103"/>
      <c r="O81" s="104"/>
      <c r="P81" s="104"/>
      <c r="Q81" s="103"/>
      <c r="R81" s="103"/>
      <c r="S81" s="103"/>
      <c r="T81" s="107"/>
      <c r="U81" s="107"/>
      <c r="V81" s="107" t="s">
        <v>0</v>
      </c>
      <c r="W81" s="103"/>
      <c r="X81" s="108"/>
    </row>
    <row r="82" spans="1:37">
      <c r="A82" s="58">
        <v>29</v>
      </c>
      <c r="B82" s="59" t="s">
        <v>206</v>
      </c>
      <c r="C82" s="60" t="s">
        <v>288</v>
      </c>
      <c r="D82" s="61" t="s">
        <v>289</v>
      </c>
      <c r="E82" s="62">
        <v>9.0090000000000003</v>
      </c>
      <c r="F82" s="63" t="s">
        <v>150</v>
      </c>
      <c r="H82" s="64">
        <f>ROUND(E82*G82,2)</f>
        <v>0</v>
      </c>
      <c r="J82" s="64">
        <f>ROUND(E82*G82,2)</f>
        <v>0</v>
      </c>
      <c r="K82" s="65">
        <v>2.4495300000000002</v>
      </c>
      <c r="L82" s="65">
        <f>E82*K82</f>
        <v>22.067815770000003</v>
      </c>
      <c r="N82" s="62">
        <f>E82*M82</f>
        <v>0</v>
      </c>
      <c r="P82" s="63" t="s">
        <v>151</v>
      </c>
      <c r="V82" s="66" t="s">
        <v>67</v>
      </c>
      <c r="X82" s="101" t="s">
        <v>290</v>
      </c>
      <c r="Y82" s="101" t="s">
        <v>288</v>
      </c>
      <c r="Z82" s="60" t="s">
        <v>210</v>
      </c>
      <c r="AJ82" s="37" t="s">
        <v>154</v>
      </c>
      <c r="AK82" s="37" t="s">
        <v>155</v>
      </c>
    </row>
    <row r="83" spans="1:37">
      <c r="D83" s="102" t="s">
        <v>291</v>
      </c>
      <c r="E83" s="103"/>
      <c r="F83" s="104"/>
      <c r="G83" s="105"/>
      <c r="H83" s="105"/>
      <c r="I83" s="105"/>
      <c r="J83" s="105"/>
      <c r="K83" s="106"/>
      <c r="L83" s="106"/>
      <c r="M83" s="103"/>
      <c r="N83" s="103"/>
      <c r="O83" s="104"/>
      <c r="P83" s="104"/>
      <c r="Q83" s="103"/>
      <c r="R83" s="103"/>
      <c r="S83" s="103"/>
      <c r="T83" s="107"/>
      <c r="U83" s="107"/>
      <c r="V83" s="107" t="s">
        <v>0</v>
      </c>
      <c r="W83" s="103"/>
      <c r="X83" s="108"/>
    </row>
    <row r="84" spans="1:37">
      <c r="D84" s="102" t="s">
        <v>292</v>
      </c>
      <c r="E84" s="103"/>
      <c r="F84" s="104"/>
      <c r="G84" s="105"/>
      <c r="H84" s="105"/>
      <c r="I84" s="105"/>
      <c r="J84" s="105"/>
      <c r="K84" s="106"/>
      <c r="L84" s="106"/>
      <c r="M84" s="103"/>
      <c r="N84" s="103"/>
      <c r="O84" s="104"/>
      <c r="P84" s="104"/>
      <c r="Q84" s="103"/>
      <c r="R84" s="103"/>
      <c r="S84" s="103"/>
      <c r="T84" s="107"/>
      <c r="U84" s="107"/>
      <c r="V84" s="107" t="s">
        <v>0</v>
      </c>
      <c r="W84" s="103"/>
      <c r="X84" s="108"/>
    </row>
    <row r="85" spans="1:37">
      <c r="A85" s="58">
        <v>30</v>
      </c>
      <c r="B85" s="59" t="s">
        <v>206</v>
      </c>
      <c r="C85" s="60" t="s">
        <v>293</v>
      </c>
      <c r="D85" s="61" t="s">
        <v>294</v>
      </c>
      <c r="E85" s="62">
        <v>30.03</v>
      </c>
      <c r="F85" s="63" t="s">
        <v>251</v>
      </c>
      <c r="H85" s="64">
        <f>ROUND(E85*G85,2)</f>
        <v>0</v>
      </c>
      <c r="J85" s="64">
        <f>ROUND(E85*G85,2)</f>
        <v>0</v>
      </c>
      <c r="K85" s="65">
        <v>2.1800000000000001E-3</v>
      </c>
      <c r="L85" s="65">
        <f>E85*K85</f>
        <v>6.5465400000000007E-2</v>
      </c>
      <c r="N85" s="62">
        <f>E85*M85</f>
        <v>0</v>
      </c>
      <c r="P85" s="63" t="s">
        <v>151</v>
      </c>
      <c r="V85" s="66" t="s">
        <v>67</v>
      </c>
      <c r="X85" s="101" t="s">
        <v>295</v>
      </c>
      <c r="Y85" s="101" t="s">
        <v>293</v>
      </c>
      <c r="Z85" s="60" t="s">
        <v>210</v>
      </c>
      <c r="AJ85" s="37" t="s">
        <v>154</v>
      </c>
      <c r="AK85" s="37" t="s">
        <v>155</v>
      </c>
    </row>
    <row r="86" spans="1:37">
      <c r="D86" s="102" t="s">
        <v>296</v>
      </c>
      <c r="E86" s="103"/>
      <c r="F86" s="104"/>
      <c r="G86" s="105"/>
      <c r="H86" s="105"/>
      <c r="I86" s="105"/>
      <c r="J86" s="105"/>
      <c r="K86" s="106"/>
      <c r="L86" s="106"/>
      <c r="M86" s="103"/>
      <c r="N86" s="103"/>
      <c r="O86" s="104"/>
      <c r="P86" s="104"/>
      <c r="Q86" s="103"/>
      <c r="R86" s="103"/>
      <c r="S86" s="103"/>
      <c r="T86" s="107"/>
      <c r="U86" s="107"/>
      <c r="V86" s="107" t="s">
        <v>0</v>
      </c>
      <c r="W86" s="103"/>
      <c r="X86" s="108"/>
    </row>
    <row r="87" spans="1:37">
      <c r="A87" s="58">
        <v>31</v>
      </c>
      <c r="B87" s="59" t="s">
        <v>206</v>
      </c>
      <c r="C87" s="60" t="s">
        <v>297</v>
      </c>
      <c r="D87" s="61" t="s">
        <v>298</v>
      </c>
      <c r="E87" s="62">
        <v>30.03</v>
      </c>
      <c r="F87" s="63" t="s">
        <v>251</v>
      </c>
      <c r="H87" s="64">
        <f>ROUND(E87*G87,2)</f>
        <v>0</v>
      </c>
      <c r="J87" s="64">
        <f>ROUND(E87*G87,2)</f>
        <v>0</v>
      </c>
      <c r="L87" s="65">
        <f>E87*K87</f>
        <v>0</v>
      </c>
      <c r="N87" s="62">
        <f>E87*M87</f>
        <v>0</v>
      </c>
      <c r="P87" s="63" t="s">
        <v>151</v>
      </c>
      <c r="V87" s="66" t="s">
        <v>67</v>
      </c>
      <c r="X87" s="101" t="s">
        <v>299</v>
      </c>
      <c r="Y87" s="101" t="s">
        <v>297</v>
      </c>
      <c r="Z87" s="60" t="s">
        <v>210</v>
      </c>
      <c r="AJ87" s="37" t="s">
        <v>154</v>
      </c>
      <c r="AK87" s="37" t="s">
        <v>155</v>
      </c>
    </row>
    <row r="88" spans="1:37">
      <c r="A88" s="58">
        <v>32</v>
      </c>
      <c r="B88" s="59" t="s">
        <v>206</v>
      </c>
      <c r="C88" s="60" t="s">
        <v>300</v>
      </c>
      <c r="D88" s="61" t="s">
        <v>301</v>
      </c>
      <c r="E88" s="62">
        <v>46.706000000000003</v>
      </c>
      <c r="F88" s="63" t="s">
        <v>251</v>
      </c>
      <c r="H88" s="64">
        <f>ROUND(E88*G88,2)</f>
        <v>0</v>
      </c>
      <c r="J88" s="64">
        <f>ROUND(E88*G88,2)</f>
        <v>0</v>
      </c>
      <c r="K88" s="65">
        <v>7.8200000000000006E-3</v>
      </c>
      <c r="L88" s="65">
        <f>E88*K88</f>
        <v>0.36524092000000002</v>
      </c>
      <c r="N88" s="62">
        <f>E88*M88</f>
        <v>0</v>
      </c>
      <c r="P88" s="63" t="s">
        <v>151</v>
      </c>
      <c r="V88" s="66" t="s">
        <v>67</v>
      </c>
      <c r="X88" s="101" t="s">
        <v>302</v>
      </c>
      <c r="Y88" s="101" t="s">
        <v>300</v>
      </c>
      <c r="Z88" s="60" t="s">
        <v>210</v>
      </c>
      <c r="AJ88" s="37" t="s">
        <v>154</v>
      </c>
      <c r="AK88" s="37" t="s">
        <v>155</v>
      </c>
    </row>
    <row r="89" spans="1:37">
      <c r="D89" s="102" t="s">
        <v>303</v>
      </c>
      <c r="E89" s="103"/>
      <c r="F89" s="104"/>
      <c r="G89" s="105"/>
      <c r="H89" s="105"/>
      <c r="I89" s="105"/>
      <c r="J89" s="105"/>
      <c r="K89" s="106"/>
      <c r="L89" s="106"/>
      <c r="M89" s="103"/>
      <c r="N89" s="103"/>
      <c r="O89" s="104"/>
      <c r="P89" s="104"/>
      <c r="Q89" s="103"/>
      <c r="R89" s="103"/>
      <c r="S89" s="103"/>
      <c r="T89" s="107"/>
      <c r="U89" s="107"/>
      <c r="V89" s="107" t="s">
        <v>0</v>
      </c>
      <c r="W89" s="103"/>
      <c r="X89" s="108"/>
    </row>
    <row r="90" spans="1:37">
      <c r="A90" s="58">
        <v>33</v>
      </c>
      <c r="B90" s="59" t="s">
        <v>206</v>
      </c>
      <c r="C90" s="60" t="s">
        <v>304</v>
      </c>
      <c r="D90" s="61" t="s">
        <v>305</v>
      </c>
      <c r="E90" s="62">
        <v>46.706000000000003</v>
      </c>
      <c r="F90" s="63" t="s">
        <v>251</v>
      </c>
      <c r="H90" s="64">
        <f>ROUND(E90*G90,2)</f>
        <v>0</v>
      </c>
      <c r="J90" s="64">
        <f>ROUND(E90*G90,2)</f>
        <v>0</v>
      </c>
      <c r="L90" s="65">
        <f>E90*K90</f>
        <v>0</v>
      </c>
      <c r="N90" s="62">
        <f>E90*M90</f>
        <v>0</v>
      </c>
      <c r="P90" s="63" t="s">
        <v>151</v>
      </c>
      <c r="V90" s="66" t="s">
        <v>67</v>
      </c>
      <c r="X90" s="101" t="s">
        <v>306</v>
      </c>
      <c r="Y90" s="101" t="s">
        <v>304</v>
      </c>
      <c r="Z90" s="60" t="s">
        <v>210</v>
      </c>
      <c r="AJ90" s="37" t="s">
        <v>154</v>
      </c>
      <c r="AK90" s="37" t="s">
        <v>155</v>
      </c>
    </row>
    <row r="91" spans="1:37">
      <c r="A91" s="58">
        <v>34</v>
      </c>
      <c r="B91" s="59" t="s">
        <v>307</v>
      </c>
      <c r="C91" s="60" t="s">
        <v>308</v>
      </c>
      <c r="D91" s="61" t="s">
        <v>309</v>
      </c>
      <c r="E91" s="62">
        <v>0.34799999999999998</v>
      </c>
      <c r="F91" s="63" t="s">
        <v>222</v>
      </c>
      <c r="H91" s="64">
        <f>ROUND(E91*G91,2)</f>
        <v>0</v>
      </c>
      <c r="J91" s="64">
        <f>ROUND(E91*G91,2)</f>
        <v>0</v>
      </c>
      <c r="K91" s="65">
        <v>0.96962999999999999</v>
      </c>
      <c r="L91" s="65">
        <f>E91*K91</f>
        <v>0.33743123999999997</v>
      </c>
      <c r="N91" s="62">
        <f>E91*M91</f>
        <v>0</v>
      </c>
      <c r="P91" s="63" t="s">
        <v>151</v>
      </c>
      <c r="V91" s="66" t="s">
        <v>67</v>
      </c>
      <c r="X91" s="101" t="s">
        <v>310</v>
      </c>
      <c r="Y91" s="101" t="s">
        <v>308</v>
      </c>
      <c r="Z91" s="60" t="s">
        <v>311</v>
      </c>
      <c r="AJ91" s="37" t="s">
        <v>154</v>
      </c>
      <c r="AK91" s="37" t="s">
        <v>155</v>
      </c>
    </row>
    <row r="92" spans="1:37">
      <c r="D92" s="102" t="s">
        <v>312</v>
      </c>
      <c r="E92" s="103"/>
      <c r="F92" s="104"/>
      <c r="G92" s="105"/>
      <c r="H92" s="105"/>
      <c r="I92" s="105"/>
      <c r="J92" s="105"/>
      <c r="K92" s="106"/>
      <c r="L92" s="106"/>
      <c r="M92" s="103"/>
      <c r="N92" s="103"/>
      <c r="O92" s="104"/>
      <c r="P92" s="104"/>
      <c r="Q92" s="103"/>
      <c r="R92" s="103"/>
      <c r="S92" s="103"/>
      <c r="T92" s="107"/>
      <c r="U92" s="107"/>
      <c r="V92" s="107" t="s">
        <v>0</v>
      </c>
      <c r="W92" s="103"/>
      <c r="X92" s="108"/>
    </row>
    <row r="93" spans="1:37">
      <c r="D93" s="102" t="s">
        <v>313</v>
      </c>
      <c r="E93" s="103"/>
      <c r="F93" s="104"/>
      <c r="G93" s="105"/>
      <c r="H93" s="105"/>
      <c r="I93" s="105"/>
      <c r="J93" s="105"/>
      <c r="K93" s="106"/>
      <c r="L93" s="106"/>
      <c r="M93" s="103"/>
      <c r="N93" s="103"/>
      <c r="O93" s="104"/>
      <c r="P93" s="104"/>
      <c r="Q93" s="103"/>
      <c r="R93" s="103"/>
      <c r="S93" s="103"/>
      <c r="T93" s="107"/>
      <c r="U93" s="107"/>
      <c r="V93" s="107" t="s">
        <v>0</v>
      </c>
      <c r="W93" s="103"/>
      <c r="X93" s="108"/>
    </row>
    <row r="94" spans="1:37">
      <c r="A94" s="58">
        <v>35</v>
      </c>
      <c r="B94" s="59" t="s">
        <v>206</v>
      </c>
      <c r="C94" s="60" t="s">
        <v>314</v>
      </c>
      <c r="D94" s="61" t="s">
        <v>315</v>
      </c>
      <c r="E94" s="62">
        <v>0.224</v>
      </c>
      <c r="F94" s="63" t="s">
        <v>222</v>
      </c>
      <c r="H94" s="64">
        <f>ROUND(E94*G94,2)</f>
        <v>0</v>
      </c>
      <c r="J94" s="64">
        <f>ROUND(E94*G94,2)</f>
        <v>0</v>
      </c>
      <c r="K94" s="65">
        <v>1.0405</v>
      </c>
      <c r="L94" s="65">
        <f>E94*K94</f>
        <v>0.233072</v>
      </c>
      <c r="N94" s="62">
        <f>E94*M94</f>
        <v>0</v>
      </c>
      <c r="P94" s="63" t="s">
        <v>151</v>
      </c>
      <c r="V94" s="66" t="s">
        <v>67</v>
      </c>
      <c r="X94" s="101" t="s">
        <v>316</v>
      </c>
      <c r="Y94" s="101" t="s">
        <v>314</v>
      </c>
      <c r="Z94" s="60" t="s">
        <v>210</v>
      </c>
      <c r="AJ94" s="37" t="s">
        <v>154</v>
      </c>
      <c r="AK94" s="37" t="s">
        <v>155</v>
      </c>
    </row>
    <row r="95" spans="1:37">
      <c r="D95" s="102" t="s">
        <v>317</v>
      </c>
      <c r="E95" s="103"/>
      <c r="F95" s="104"/>
      <c r="G95" s="105"/>
      <c r="H95" s="105"/>
      <c r="I95" s="105"/>
      <c r="J95" s="105"/>
      <c r="K95" s="106"/>
      <c r="L95" s="106"/>
      <c r="M95" s="103"/>
      <c r="N95" s="103"/>
      <c r="O95" s="104"/>
      <c r="P95" s="104"/>
      <c r="Q95" s="103"/>
      <c r="R95" s="103"/>
      <c r="S95" s="103"/>
      <c r="T95" s="107"/>
      <c r="U95" s="107"/>
      <c r="V95" s="107" t="s">
        <v>0</v>
      </c>
      <c r="W95" s="103"/>
      <c r="X95" s="108"/>
    </row>
    <row r="96" spans="1:37">
      <c r="A96" s="58">
        <v>36</v>
      </c>
      <c r="B96" s="59" t="s">
        <v>206</v>
      </c>
      <c r="C96" s="60" t="s">
        <v>318</v>
      </c>
      <c r="D96" s="61" t="s">
        <v>319</v>
      </c>
      <c r="E96" s="62">
        <v>0.161</v>
      </c>
      <c r="F96" s="63" t="s">
        <v>222</v>
      </c>
      <c r="H96" s="64">
        <f>ROUND(E96*G96,2)</f>
        <v>0</v>
      </c>
      <c r="J96" s="64">
        <f>ROUND(E96*G96,2)</f>
        <v>0</v>
      </c>
      <c r="K96" s="65">
        <v>0.98900999999999994</v>
      </c>
      <c r="L96" s="65">
        <f>E96*K96</f>
        <v>0.15923060999999999</v>
      </c>
      <c r="N96" s="62">
        <f>E96*M96</f>
        <v>0</v>
      </c>
      <c r="P96" s="63" t="s">
        <v>151</v>
      </c>
      <c r="V96" s="66" t="s">
        <v>67</v>
      </c>
      <c r="X96" s="101" t="s">
        <v>320</v>
      </c>
      <c r="Y96" s="101" t="s">
        <v>318</v>
      </c>
      <c r="Z96" s="60" t="s">
        <v>210</v>
      </c>
      <c r="AJ96" s="37" t="s">
        <v>154</v>
      </c>
      <c r="AK96" s="37" t="s">
        <v>155</v>
      </c>
    </row>
    <row r="97" spans="1:37">
      <c r="D97" s="102" t="s">
        <v>321</v>
      </c>
      <c r="E97" s="103"/>
      <c r="F97" s="104"/>
      <c r="G97" s="105"/>
      <c r="H97" s="105"/>
      <c r="I97" s="105"/>
      <c r="J97" s="105"/>
      <c r="K97" s="106"/>
      <c r="L97" s="106"/>
      <c r="M97" s="103"/>
      <c r="N97" s="103"/>
      <c r="O97" s="104"/>
      <c r="P97" s="104"/>
      <c r="Q97" s="103"/>
      <c r="R97" s="103"/>
      <c r="S97" s="103"/>
      <c r="T97" s="107"/>
      <c r="U97" s="107"/>
      <c r="V97" s="107" t="s">
        <v>0</v>
      </c>
      <c r="W97" s="103"/>
      <c r="X97" s="108"/>
    </row>
    <row r="98" spans="1:37">
      <c r="D98" s="102" t="s">
        <v>322</v>
      </c>
      <c r="E98" s="103"/>
      <c r="F98" s="104"/>
      <c r="G98" s="105"/>
      <c r="H98" s="105"/>
      <c r="I98" s="105"/>
      <c r="J98" s="105"/>
      <c r="K98" s="106"/>
      <c r="L98" s="106"/>
      <c r="M98" s="103"/>
      <c r="N98" s="103"/>
      <c r="O98" s="104"/>
      <c r="P98" s="104"/>
      <c r="Q98" s="103"/>
      <c r="R98" s="103"/>
      <c r="S98" s="103"/>
      <c r="T98" s="107"/>
      <c r="U98" s="107"/>
      <c r="V98" s="107" t="s">
        <v>0</v>
      </c>
      <c r="W98" s="103"/>
      <c r="X98" s="108"/>
    </row>
    <row r="99" spans="1:37" ht="25.5">
      <c r="A99" s="58">
        <v>37</v>
      </c>
      <c r="B99" s="59" t="s">
        <v>206</v>
      </c>
      <c r="C99" s="60" t="s">
        <v>323</v>
      </c>
      <c r="D99" s="61" t="s">
        <v>324</v>
      </c>
      <c r="E99" s="62">
        <v>1</v>
      </c>
      <c r="F99" s="63" t="s">
        <v>325</v>
      </c>
      <c r="H99" s="64">
        <f>ROUND(E99*G99,2)</f>
        <v>0</v>
      </c>
      <c r="J99" s="64">
        <f>ROUND(E99*G99,2)</f>
        <v>0</v>
      </c>
      <c r="K99" s="65">
        <v>0.54</v>
      </c>
      <c r="L99" s="65">
        <f>E99*K99</f>
        <v>0.54</v>
      </c>
      <c r="N99" s="62">
        <f>E99*M99</f>
        <v>0</v>
      </c>
      <c r="P99" s="63" t="s">
        <v>151</v>
      </c>
      <c r="V99" s="66" t="s">
        <v>67</v>
      </c>
      <c r="X99" s="101" t="s">
        <v>326</v>
      </c>
      <c r="Y99" s="101" t="s">
        <v>323</v>
      </c>
      <c r="Z99" s="60" t="s">
        <v>276</v>
      </c>
      <c r="AJ99" s="37" t="s">
        <v>154</v>
      </c>
      <c r="AK99" s="37" t="s">
        <v>155</v>
      </c>
    </row>
    <row r="100" spans="1:37">
      <c r="A100" s="58">
        <v>38</v>
      </c>
      <c r="B100" s="59" t="s">
        <v>206</v>
      </c>
      <c r="C100" s="60" t="s">
        <v>327</v>
      </c>
      <c r="D100" s="61" t="s">
        <v>328</v>
      </c>
      <c r="E100" s="62">
        <v>15.54</v>
      </c>
      <c r="F100" s="63" t="s">
        <v>251</v>
      </c>
      <c r="H100" s="64">
        <f>ROUND(E100*G100,2)</f>
        <v>0</v>
      </c>
      <c r="J100" s="64">
        <f>ROUND(E100*G100,2)</f>
        <v>0</v>
      </c>
      <c r="K100" s="65">
        <v>7.8619999999999995E-2</v>
      </c>
      <c r="L100" s="65">
        <f>E100*K100</f>
        <v>1.2217547999999998</v>
      </c>
      <c r="N100" s="62">
        <f>E100*M100</f>
        <v>0</v>
      </c>
      <c r="P100" s="63" t="s">
        <v>151</v>
      </c>
      <c r="V100" s="66" t="s">
        <v>67</v>
      </c>
      <c r="X100" s="101" t="s">
        <v>329</v>
      </c>
      <c r="Y100" s="101" t="s">
        <v>327</v>
      </c>
      <c r="Z100" s="60" t="s">
        <v>276</v>
      </c>
      <c r="AJ100" s="37" t="s">
        <v>154</v>
      </c>
      <c r="AK100" s="37" t="s">
        <v>155</v>
      </c>
    </row>
    <row r="101" spans="1:37">
      <c r="D101" s="102" t="s">
        <v>277</v>
      </c>
      <c r="E101" s="103"/>
      <c r="F101" s="104"/>
      <c r="G101" s="105"/>
      <c r="H101" s="105"/>
      <c r="I101" s="105"/>
      <c r="J101" s="105"/>
      <c r="K101" s="106"/>
      <c r="L101" s="106"/>
      <c r="M101" s="103"/>
      <c r="N101" s="103"/>
      <c r="O101" s="104"/>
      <c r="P101" s="104"/>
      <c r="Q101" s="103"/>
      <c r="R101" s="103"/>
      <c r="S101" s="103"/>
      <c r="T101" s="107"/>
      <c r="U101" s="107"/>
      <c r="V101" s="107" t="s">
        <v>0</v>
      </c>
      <c r="W101" s="103"/>
      <c r="X101" s="108"/>
    </row>
    <row r="102" spans="1:37">
      <c r="D102" s="102" t="s">
        <v>330</v>
      </c>
      <c r="E102" s="103"/>
      <c r="F102" s="104"/>
      <c r="G102" s="105"/>
      <c r="H102" s="105"/>
      <c r="I102" s="105"/>
      <c r="J102" s="105"/>
      <c r="K102" s="106"/>
      <c r="L102" s="106"/>
      <c r="M102" s="103"/>
      <c r="N102" s="103"/>
      <c r="O102" s="104"/>
      <c r="P102" s="104"/>
      <c r="Q102" s="103"/>
      <c r="R102" s="103"/>
      <c r="S102" s="103"/>
      <c r="T102" s="107"/>
      <c r="U102" s="107"/>
      <c r="V102" s="107" t="s">
        <v>0</v>
      </c>
      <c r="W102" s="103"/>
      <c r="X102" s="108"/>
    </row>
    <row r="103" spans="1:37">
      <c r="A103" s="58">
        <v>39</v>
      </c>
      <c r="B103" s="59" t="s">
        <v>206</v>
      </c>
      <c r="C103" s="60" t="s">
        <v>331</v>
      </c>
      <c r="D103" s="61" t="s">
        <v>332</v>
      </c>
      <c r="E103" s="62">
        <v>25.76</v>
      </c>
      <c r="F103" s="63" t="s">
        <v>251</v>
      </c>
      <c r="H103" s="64">
        <f>ROUND(E103*G103,2)</f>
        <v>0</v>
      </c>
      <c r="J103" s="64">
        <f>ROUND(E103*G103,2)</f>
        <v>0</v>
      </c>
      <c r="K103" s="65">
        <v>0.11772000000000001</v>
      </c>
      <c r="L103" s="65">
        <f>E103*K103</f>
        <v>3.0324672000000001</v>
      </c>
      <c r="N103" s="62">
        <f>E103*M103</f>
        <v>0</v>
      </c>
      <c r="P103" s="63" t="s">
        <v>151</v>
      </c>
      <c r="V103" s="66" t="s">
        <v>67</v>
      </c>
      <c r="X103" s="101" t="s">
        <v>333</v>
      </c>
      <c r="Y103" s="101" t="s">
        <v>331</v>
      </c>
      <c r="Z103" s="60" t="s">
        <v>276</v>
      </c>
      <c r="AJ103" s="37" t="s">
        <v>154</v>
      </c>
      <c r="AK103" s="37" t="s">
        <v>155</v>
      </c>
    </row>
    <row r="104" spans="1:37">
      <c r="D104" s="102" t="s">
        <v>277</v>
      </c>
      <c r="E104" s="103"/>
      <c r="F104" s="104"/>
      <c r="G104" s="105"/>
      <c r="H104" s="105"/>
      <c r="I104" s="105"/>
      <c r="J104" s="105"/>
      <c r="K104" s="106"/>
      <c r="L104" s="106"/>
      <c r="M104" s="103"/>
      <c r="N104" s="103"/>
      <c r="O104" s="104"/>
      <c r="P104" s="104"/>
      <c r="Q104" s="103"/>
      <c r="R104" s="103"/>
      <c r="S104" s="103"/>
      <c r="T104" s="107"/>
      <c r="U104" s="107"/>
      <c r="V104" s="107" t="s">
        <v>0</v>
      </c>
      <c r="W104" s="103"/>
      <c r="X104" s="108"/>
    </row>
    <row r="105" spans="1:37">
      <c r="D105" s="102" t="s">
        <v>334</v>
      </c>
      <c r="E105" s="103"/>
      <c r="F105" s="104"/>
      <c r="G105" s="105"/>
      <c r="H105" s="105"/>
      <c r="I105" s="105"/>
      <c r="J105" s="105"/>
      <c r="K105" s="106"/>
      <c r="L105" s="106"/>
      <c r="M105" s="103"/>
      <c r="N105" s="103"/>
      <c r="O105" s="104"/>
      <c r="P105" s="104"/>
      <c r="Q105" s="103"/>
      <c r="R105" s="103"/>
      <c r="S105" s="103"/>
      <c r="T105" s="107"/>
      <c r="U105" s="107"/>
      <c r="V105" s="107" t="s">
        <v>0</v>
      </c>
      <c r="W105" s="103"/>
      <c r="X105" s="108"/>
    </row>
    <row r="106" spans="1:37">
      <c r="D106" s="109" t="s">
        <v>335</v>
      </c>
      <c r="E106" s="110">
        <f>J106</f>
        <v>0</v>
      </c>
      <c r="H106" s="110">
        <f>SUM(H72:H105)</f>
        <v>0</v>
      </c>
      <c r="I106" s="110">
        <f>SUM(I72:I105)</f>
        <v>0</v>
      </c>
      <c r="J106" s="110">
        <f>SUM(J72:J105)</f>
        <v>0</v>
      </c>
      <c r="L106" s="111">
        <f>SUM(L72:L105)</f>
        <v>47.455066129999999</v>
      </c>
      <c r="N106" s="112">
        <f>SUM(N72:N105)</f>
        <v>0</v>
      </c>
      <c r="W106" s="62">
        <f>SUM(W72:W105)</f>
        <v>0</v>
      </c>
    </row>
    <row r="108" spans="1:37">
      <c r="B108" s="60" t="s">
        <v>336</v>
      </c>
    </row>
    <row r="109" spans="1:37">
      <c r="A109" s="58">
        <v>40</v>
      </c>
      <c r="B109" s="59" t="s">
        <v>206</v>
      </c>
      <c r="C109" s="60" t="s">
        <v>337</v>
      </c>
      <c r="D109" s="61" t="s">
        <v>338</v>
      </c>
      <c r="E109" s="62">
        <v>6.8529999999999998</v>
      </c>
      <c r="F109" s="63" t="s">
        <v>150</v>
      </c>
      <c r="H109" s="64">
        <f>ROUND(E109*G109,2)</f>
        <v>0</v>
      </c>
      <c r="J109" s="64">
        <f>ROUND(E109*G109,2)</f>
        <v>0</v>
      </c>
      <c r="K109" s="65">
        <v>2.4468000000000001</v>
      </c>
      <c r="L109" s="65">
        <f>E109*K109</f>
        <v>16.767920400000001</v>
      </c>
      <c r="N109" s="62">
        <f>E109*M109</f>
        <v>0</v>
      </c>
      <c r="P109" s="63" t="s">
        <v>151</v>
      </c>
      <c r="V109" s="66" t="s">
        <v>67</v>
      </c>
      <c r="X109" s="101" t="s">
        <v>339</v>
      </c>
      <c r="Y109" s="101" t="s">
        <v>337</v>
      </c>
      <c r="Z109" s="60" t="s">
        <v>210</v>
      </c>
      <c r="AJ109" s="37" t="s">
        <v>154</v>
      </c>
      <c r="AK109" s="37" t="s">
        <v>155</v>
      </c>
    </row>
    <row r="110" spans="1:37">
      <c r="D110" s="102" t="s">
        <v>340</v>
      </c>
      <c r="E110" s="103"/>
      <c r="F110" s="104"/>
      <c r="G110" s="105"/>
      <c r="H110" s="105"/>
      <c r="I110" s="105"/>
      <c r="J110" s="105"/>
      <c r="K110" s="106"/>
      <c r="L110" s="106"/>
      <c r="M110" s="103"/>
      <c r="N110" s="103"/>
      <c r="O110" s="104"/>
      <c r="P110" s="104"/>
      <c r="Q110" s="103"/>
      <c r="R110" s="103"/>
      <c r="S110" s="103"/>
      <c r="T110" s="107"/>
      <c r="U110" s="107"/>
      <c r="V110" s="107" t="s">
        <v>0</v>
      </c>
      <c r="W110" s="103"/>
      <c r="X110" s="108"/>
    </row>
    <row r="111" spans="1:37">
      <c r="D111" s="102" t="s">
        <v>341</v>
      </c>
      <c r="E111" s="103"/>
      <c r="F111" s="104"/>
      <c r="G111" s="105"/>
      <c r="H111" s="105"/>
      <c r="I111" s="105"/>
      <c r="J111" s="105"/>
      <c r="K111" s="106"/>
      <c r="L111" s="106"/>
      <c r="M111" s="103"/>
      <c r="N111" s="103"/>
      <c r="O111" s="104"/>
      <c r="P111" s="104"/>
      <c r="Q111" s="103"/>
      <c r="R111" s="103"/>
      <c r="S111" s="103"/>
      <c r="T111" s="107"/>
      <c r="U111" s="107"/>
      <c r="V111" s="107" t="s">
        <v>0</v>
      </c>
      <c r="W111" s="103"/>
      <c r="X111" s="108"/>
    </row>
    <row r="112" spans="1:37">
      <c r="A112" s="58">
        <v>41</v>
      </c>
      <c r="B112" s="59" t="s">
        <v>206</v>
      </c>
      <c r="C112" s="60" t="s">
        <v>342</v>
      </c>
      <c r="D112" s="61" t="s">
        <v>343</v>
      </c>
      <c r="E112" s="62">
        <v>38.073</v>
      </c>
      <c r="F112" s="63" t="s">
        <v>251</v>
      </c>
      <c r="H112" s="64">
        <f>ROUND(E112*G112,2)</f>
        <v>0</v>
      </c>
      <c r="J112" s="64">
        <f>ROUND(E112*G112,2)</f>
        <v>0</v>
      </c>
      <c r="K112" s="65">
        <v>1.99E-3</v>
      </c>
      <c r="L112" s="65">
        <f>E112*K112</f>
        <v>7.5765269999999996E-2</v>
      </c>
      <c r="N112" s="62">
        <f>E112*M112</f>
        <v>0</v>
      </c>
      <c r="P112" s="63" t="s">
        <v>151</v>
      </c>
      <c r="V112" s="66" t="s">
        <v>67</v>
      </c>
      <c r="X112" s="101" t="s">
        <v>344</v>
      </c>
      <c r="Y112" s="101" t="s">
        <v>342</v>
      </c>
      <c r="Z112" s="60" t="s">
        <v>210</v>
      </c>
      <c r="AJ112" s="37" t="s">
        <v>154</v>
      </c>
      <c r="AK112" s="37" t="s">
        <v>155</v>
      </c>
    </row>
    <row r="113" spans="1:37">
      <c r="D113" s="102" t="s">
        <v>345</v>
      </c>
      <c r="E113" s="103"/>
      <c r="F113" s="104"/>
      <c r="G113" s="105"/>
      <c r="H113" s="105"/>
      <c r="I113" s="105"/>
      <c r="J113" s="105"/>
      <c r="K113" s="106"/>
      <c r="L113" s="106"/>
      <c r="M113" s="103"/>
      <c r="N113" s="103"/>
      <c r="O113" s="104"/>
      <c r="P113" s="104"/>
      <c r="Q113" s="103"/>
      <c r="R113" s="103"/>
      <c r="S113" s="103"/>
      <c r="T113" s="107"/>
      <c r="U113" s="107"/>
      <c r="V113" s="107" t="s">
        <v>0</v>
      </c>
      <c r="W113" s="103"/>
      <c r="X113" s="108"/>
    </row>
    <row r="114" spans="1:37">
      <c r="A114" s="58">
        <v>42</v>
      </c>
      <c r="B114" s="59" t="s">
        <v>206</v>
      </c>
      <c r="C114" s="60" t="s">
        <v>346</v>
      </c>
      <c r="D114" s="61" t="s">
        <v>347</v>
      </c>
      <c r="E114" s="62">
        <v>38.073</v>
      </c>
      <c r="F114" s="63" t="s">
        <v>251</v>
      </c>
      <c r="H114" s="64">
        <f>ROUND(E114*G114,2)</f>
        <v>0</v>
      </c>
      <c r="J114" s="64">
        <f>ROUND(E114*G114,2)</f>
        <v>0</v>
      </c>
      <c r="L114" s="65">
        <f>E114*K114</f>
        <v>0</v>
      </c>
      <c r="N114" s="62">
        <f>E114*M114</f>
        <v>0</v>
      </c>
      <c r="P114" s="63" t="s">
        <v>151</v>
      </c>
      <c r="V114" s="66" t="s">
        <v>67</v>
      </c>
      <c r="X114" s="101" t="s">
        <v>348</v>
      </c>
      <c r="Y114" s="101" t="s">
        <v>346</v>
      </c>
      <c r="Z114" s="60" t="s">
        <v>210</v>
      </c>
      <c r="AJ114" s="37" t="s">
        <v>154</v>
      </c>
      <c r="AK114" s="37" t="s">
        <v>155</v>
      </c>
    </row>
    <row r="115" spans="1:37">
      <c r="A115" s="58">
        <v>43</v>
      </c>
      <c r="B115" s="59" t="s">
        <v>206</v>
      </c>
      <c r="C115" s="60" t="s">
        <v>349</v>
      </c>
      <c r="D115" s="61" t="s">
        <v>350</v>
      </c>
      <c r="E115" s="62">
        <v>38.073</v>
      </c>
      <c r="F115" s="63" t="s">
        <v>251</v>
      </c>
      <c r="H115" s="64">
        <f>ROUND(E115*G115,2)</f>
        <v>0</v>
      </c>
      <c r="J115" s="64">
        <f>ROUND(E115*G115,2)</f>
        <v>0</v>
      </c>
      <c r="K115" s="65">
        <v>2.98E-3</v>
      </c>
      <c r="L115" s="65">
        <f>E115*K115</f>
        <v>0.11345754</v>
      </c>
      <c r="N115" s="62">
        <f>E115*M115</f>
        <v>0</v>
      </c>
      <c r="P115" s="63" t="s">
        <v>151</v>
      </c>
      <c r="V115" s="66" t="s">
        <v>67</v>
      </c>
      <c r="X115" s="101" t="s">
        <v>351</v>
      </c>
      <c r="Y115" s="101" t="s">
        <v>349</v>
      </c>
      <c r="Z115" s="60" t="s">
        <v>210</v>
      </c>
      <c r="AJ115" s="37" t="s">
        <v>154</v>
      </c>
      <c r="AK115" s="37" t="s">
        <v>155</v>
      </c>
    </row>
    <row r="116" spans="1:37">
      <c r="A116" s="58">
        <v>44</v>
      </c>
      <c r="B116" s="59" t="s">
        <v>206</v>
      </c>
      <c r="C116" s="60" t="s">
        <v>352</v>
      </c>
      <c r="D116" s="61" t="s">
        <v>353</v>
      </c>
      <c r="E116" s="62">
        <v>38.073</v>
      </c>
      <c r="F116" s="63" t="s">
        <v>251</v>
      </c>
      <c r="H116" s="64">
        <f>ROUND(E116*G116,2)</f>
        <v>0</v>
      </c>
      <c r="J116" s="64">
        <f>ROUND(E116*G116,2)</f>
        <v>0</v>
      </c>
      <c r="L116" s="65">
        <f>E116*K116</f>
        <v>0</v>
      </c>
      <c r="N116" s="62">
        <f>E116*M116</f>
        <v>0</v>
      </c>
      <c r="P116" s="63" t="s">
        <v>151</v>
      </c>
      <c r="V116" s="66" t="s">
        <v>67</v>
      </c>
      <c r="X116" s="101" t="s">
        <v>354</v>
      </c>
      <c r="Y116" s="101" t="s">
        <v>352</v>
      </c>
      <c r="Z116" s="60" t="s">
        <v>210</v>
      </c>
      <c r="AJ116" s="37" t="s">
        <v>154</v>
      </c>
      <c r="AK116" s="37" t="s">
        <v>155</v>
      </c>
    </row>
    <row r="117" spans="1:37">
      <c r="A117" s="58">
        <v>45</v>
      </c>
      <c r="B117" s="59" t="s">
        <v>206</v>
      </c>
      <c r="C117" s="60" t="s">
        <v>355</v>
      </c>
      <c r="D117" s="61" t="s">
        <v>356</v>
      </c>
      <c r="E117" s="62">
        <v>0.72</v>
      </c>
      <c r="F117" s="63" t="s">
        <v>222</v>
      </c>
      <c r="H117" s="64">
        <f>ROUND(E117*G117,2)</f>
        <v>0</v>
      </c>
      <c r="J117" s="64">
        <f>ROUND(E117*G117,2)</f>
        <v>0</v>
      </c>
      <c r="K117" s="65">
        <v>1.0442400000000001</v>
      </c>
      <c r="L117" s="65">
        <f>E117*K117</f>
        <v>0.75185279999999999</v>
      </c>
      <c r="N117" s="62">
        <f>E117*M117</f>
        <v>0</v>
      </c>
      <c r="P117" s="63" t="s">
        <v>151</v>
      </c>
      <c r="V117" s="66" t="s">
        <v>67</v>
      </c>
      <c r="X117" s="101" t="s">
        <v>357</v>
      </c>
      <c r="Y117" s="101" t="s">
        <v>355</v>
      </c>
      <c r="Z117" s="60" t="s">
        <v>210</v>
      </c>
      <c r="AJ117" s="37" t="s">
        <v>154</v>
      </c>
      <c r="AK117" s="37" t="s">
        <v>155</v>
      </c>
    </row>
    <row r="118" spans="1:37">
      <c r="D118" s="102" t="s">
        <v>358</v>
      </c>
      <c r="E118" s="103"/>
      <c r="F118" s="104"/>
      <c r="G118" s="105"/>
      <c r="H118" s="105"/>
      <c r="I118" s="105"/>
      <c r="J118" s="105"/>
      <c r="K118" s="106"/>
      <c r="L118" s="106"/>
      <c r="M118" s="103"/>
      <c r="N118" s="103"/>
      <c r="O118" s="104"/>
      <c r="P118" s="104"/>
      <c r="Q118" s="103"/>
      <c r="R118" s="103"/>
      <c r="S118" s="103"/>
      <c r="T118" s="107"/>
      <c r="U118" s="107"/>
      <c r="V118" s="107" t="s">
        <v>0</v>
      </c>
      <c r="W118" s="103"/>
      <c r="X118" s="108"/>
    </row>
    <row r="119" spans="1:37">
      <c r="A119" s="58">
        <v>46</v>
      </c>
      <c r="B119" s="59" t="s">
        <v>359</v>
      </c>
      <c r="C119" s="60" t="s">
        <v>360</v>
      </c>
      <c r="D119" s="61" t="s">
        <v>361</v>
      </c>
      <c r="E119" s="62">
        <v>61.536000000000001</v>
      </c>
      <c r="F119" s="63" t="s">
        <v>251</v>
      </c>
      <c r="H119" s="64">
        <f>ROUND(E119*G119,2)</f>
        <v>0</v>
      </c>
      <c r="J119" s="64">
        <f>ROUND(E119*G119,2)</f>
        <v>0</v>
      </c>
      <c r="L119" s="65">
        <f>E119*K119</f>
        <v>0</v>
      </c>
      <c r="N119" s="62">
        <f>E119*M119</f>
        <v>0</v>
      </c>
      <c r="P119" s="63" t="s">
        <v>151</v>
      </c>
      <c r="V119" s="66" t="s">
        <v>67</v>
      </c>
      <c r="X119" s="101" t="s">
        <v>362</v>
      </c>
      <c r="Y119" s="101" t="s">
        <v>360</v>
      </c>
      <c r="Z119" s="60" t="s">
        <v>276</v>
      </c>
      <c r="AJ119" s="37" t="s">
        <v>154</v>
      </c>
      <c r="AK119" s="37" t="s">
        <v>155</v>
      </c>
    </row>
    <row r="120" spans="1:37">
      <c r="D120" s="102" t="s">
        <v>363</v>
      </c>
      <c r="E120" s="103"/>
      <c r="F120" s="104"/>
      <c r="G120" s="105"/>
      <c r="H120" s="105"/>
      <c r="I120" s="105"/>
      <c r="J120" s="105"/>
      <c r="K120" s="106"/>
      <c r="L120" s="106"/>
      <c r="M120" s="103"/>
      <c r="N120" s="103"/>
      <c r="O120" s="104"/>
      <c r="P120" s="104"/>
      <c r="Q120" s="103"/>
      <c r="R120" s="103"/>
      <c r="S120" s="103"/>
      <c r="T120" s="107"/>
      <c r="U120" s="107"/>
      <c r="V120" s="107" t="s">
        <v>0</v>
      </c>
      <c r="W120" s="103"/>
      <c r="X120" s="108"/>
    </row>
    <row r="121" spans="1:37">
      <c r="A121" s="58">
        <v>47</v>
      </c>
      <c r="B121" s="59" t="s">
        <v>255</v>
      </c>
      <c r="C121" s="60" t="s">
        <v>364</v>
      </c>
      <c r="D121" s="61" t="s">
        <v>365</v>
      </c>
      <c r="E121" s="62">
        <v>4.5220000000000002</v>
      </c>
      <c r="F121" s="63" t="s">
        <v>222</v>
      </c>
      <c r="I121" s="64">
        <f>ROUND(E121*G121,2)</f>
        <v>0</v>
      </c>
      <c r="J121" s="64">
        <f>ROUND(E121*G121,2)</f>
        <v>0</v>
      </c>
      <c r="K121" s="65">
        <v>1</v>
      </c>
      <c r="L121" s="65">
        <f>E121*K121</f>
        <v>4.5220000000000002</v>
      </c>
      <c r="N121" s="62">
        <f>E121*M121</f>
        <v>0</v>
      </c>
      <c r="P121" s="63" t="s">
        <v>151</v>
      </c>
      <c r="V121" s="66" t="s">
        <v>66</v>
      </c>
      <c r="X121" s="101" t="s">
        <v>364</v>
      </c>
      <c r="Y121" s="101" t="s">
        <v>364</v>
      </c>
      <c r="Z121" s="60" t="s">
        <v>366</v>
      </c>
      <c r="AA121" s="60" t="s">
        <v>151</v>
      </c>
      <c r="AJ121" s="37" t="s">
        <v>259</v>
      </c>
      <c r="AK121" s="37" t="s">
        <v>155</v>
      </c>
    </row>
    <row r="122" spans="1:37">
      <c r="D122" s="102" t="s">
        <v>367</v>
      </c>
      <c r="E122" s="103"/>
      <c r="F122" s="104"/>
      <c r="G122" s="105"/>
      <c r="H122" s="105"/>
      <c r="I122" s="105"/>
      <c r="J122" s="105"/>
      <c r="K122" s="106"/>
      <c r="L122" s="106"/>
      <c r="M122" s="103"/>
      <c r="N122" s="103"/>
      <c r="O122" s="104"/>
      <c r="P122" s="104"/>
      <c r="Q122" s="103"/>
      <c r="R122" s="103"/>
      <c r="S122" s="103"/>
      <c r="T122" s="107"/>
      <c r="U122" s="107"/>
      <c r="V122" s="107" t="s">
        <v>0</v>
      </c>
      <c r="W122" s="103"/>
      <c r="X122" s="108"/>
    </row>
    <row r="123" spans="1:37">
      <c r="D123" s="109" t="s">
        <v>368</v>
      </c>
      <c r="E123" s="110">
        <f>J123</f>
        <v>0</v>
      </c>
      <c r="H123" s="110">
        <f>SUM(H108:H122)</f>
        <v>0</v>
      </c>
      <c r="I123" s="110">
        <f>SUM(I108:I122)</f>
        <v>0</v>
      </c>
      <c r="J123" s="110">
        <f>SUM(J108:J122)</f>
        <v>0</v>
      </c>
      <c r="L123" s="111">
        <f>SUM(L108:L122)</f>
        <v>22.230996009999998</v>
      </c>
      <c r="N123" s="112">
        <f>SUM(N108:N122)</f>
        <v>0</v>
      </c>
      <c r="W123" s="62">
        <f>SUM(W108:W122)</f>
        <v>0</v>
      </c>
    </row>
    <row r="125" spans="1:37">
      <c r="B125" s="60" t="s">
        <v>369</v>
      </c>
    </row>
    <row r="126" spans="1:37">
      <c r="A126" s="58">
        <v>48</v>
      </c>
      <c r="B126" s="59" t="s">
        <v>370</v>
      </c>
      <c r="C126" s="60" t="s">
        <v>371</v>
      </c>
      <c r="D126" s="61" t="s">
        <v>372</v>
      </c>
      <c r="E126" s="62">
        <v>67.073999999999998</v>
      </c>
      <c r="F126" s="63" t="s">
        <v>251</v>
      </c>
      <c r="H126" s="64">
        <f>ROUND(E126*G126,2)</f>
        <v>0</v>
      </c>
      <c r="J126" s="64">
        <f>ROUND(E126*G126,2)</f>
        <v>0</v>
      </c>
      <c r="K126" s="65">
        <v>0.24288000000000001</v>
      </c>
      <c r="L126" s="65">
        <f>E126*K126</f>
        <v>16.290933120000002</v>
      </c>
      <c r="N126" s="62">
        <f>E126*M126</f>
        <v>0</v>
      </c>
      <c r="P126" s="63" t="s">
        <v>151</v>
      </c>
      <c r="V126" s="66" t="s">
        <v>67</v>
      </c>
      <c r="X126" s="101" t="s">
        <v>373</v>
      </c>
      <c r="Y126" s="101" t="s">
        <v>371</v>
      </c>
      <c r="Z126" s="60" t="s">
        <v>374</v>
      </c>
      <c r="AJ126" s="37" t="s">
        <v>154</v>
      </c>
      <c r="AK126" s="37" t="s">
        <v>155</v>
      </c>
    </row>
    <row r="127" spans="1:37">
      <c r="D127" s="102" t="s">
        <v>375</v>
      </c>
      <c r="E127" s="103"/>
      <c r="F127" s="104"/>
      <c r="G127" s="105"/>
      <c r="H127" s="105"/>
      <c r="I127" s="105"/>
      <c r="J127" s="105"/>
      <c r="K127" s="106"/>
      <c r="L127" s="106"/>
      <c r="M127" s="103"/>
      <c r="N127" s="103"/>
      <c r="O127" s="104"/>
      <c r="P127" s="104"/>
      <c r="Q127" s="103"/>
      <c r="R127" s="103"/>
      <c r="S127" s="103"/>
      <c r="T127" s="107"/>
      <c r="U127" s="107"/>
      <c r="V127" s="107" t="s">
        <v>0</v>
      </c>
      <c r="W127" s="103"/>
      <c r="X127" s="108"/>
    </row>
    <row r="128" spans="1:37">
      <c r="A128" s="58">
        <v>49</v>
      </c>
      <c r="B128" s="59" t="s">
        <v>370</v>
      </c>
      <c r="C128" s="60" t="s">
        <v>376</v>
      </c>
      <c r="D128" s="61" t="s">
        <v>377</v>
      </c>
      <c r="E128" s="62">
        <v>287.41699999999997</v>
      </c>
      <c r="F128" s="63" t="s">
        <v>251</v>
      </c>
      <c r="H128" s="64">
        <f>ROUND(E128*G128,2)</f>
        <v>0</v>
      </c>
      <c r="J128" s="64">
        <f>ROUND(E128*G128,2)</f>
        <v>0</v>
      </c>
      <c r="K128" s="65">
        <v>0.60104000000000002</v>
      </c>
      <c r="L128" s="65">
        <f>E128*K128</f>
        <v>172.74911367999999</v>
      </c>
      <c r="N128" s="62">
        <f>E128*M128</f>
        <v>0</v>
      </c>
      <c r="P128" s="63" t="s">
        <v>151</v>
      </c>
      <c r="V128" s="66" t="s">
        <v>67</v>
      </c>
      <c r="X128" s="101" t="s">
        <v>378</v>
      </c>
      <c r="Y128" s="101" t="s">
        <v>376</v>
      </c>
      <c r="Z128" s="60" t="s">
        <v>374</v>
      </c>
      <c r="AJ128" s="37" t="s">
        <v>154</v>
      </c>
      <c r="AK128" s="37" t="s">
        <v>155</v>
      </c>
    </row>
    <row r="129" spans="1:37">
      <c r="D129" s="102" t="s">
        <v>379</v>
      </c>
      <c r="E129" s="103"/>
      <c r="F129" s="104"/>
      <c r="G129" s="105"/>
      <c r="H129" s="105"/>
      <c r="I129" s="105"/>
      <c r="J129" s="105"/>
      <c r="K129" s="106"/>
      <c r="L129" s="106"/>
      <c r="M129" s="103"/>
      <c r="N129" s="103"/>
      <c r="O129" s="104"/>
      <c r="P129" s="104"/>
      <c r="Q129" s="103"/>
      <c r="R129" s="103"/>
      <c r="S129" s="103"/>
      <c r="T129" s="107"/>
      <c r="U129" s="107"/>
      <c r="V129" s="107" t="s">
        <v>0</v>
      </c>
      <c r="W129" s="103"/>
      <c r="X129" s="108"/>
    </row>
    <row r="130" spans="1:37">
      <c r="D130" s="102" t="s">
        <v>380</v>
      </c>
      <c r="E130" s="103"/>
      <c r="F130" s="104"/>
      <c r="G130" s="105"/>
      <c r="H130" s="105"/>
      <c r="I130" s="105"/>
      <c r="J130" s="105"/>
      <c r="K130" s="106"/>
      <c r="L130" s="106"/>
      <c r="M130" s="103"/>
      <c r="N130" s="103"/>
      <c r="O130" s="104"/>
      <c r="P130" s="104"/>
      <c r="Q130" s="103"/>
      <c r="R130" s="103"/>
      <c r="S130" s="103"/>
      <c r="T130" s="107"/>
      <c r="U130" s="107"/>
      <c r="V130" s="107" t="s">
        <v>0</v>
      </c>
      <c r="W130" s="103"/>
      <c r="X130" s="108"/>
    </row>
    <row r="131" spans="1:37">
      <c r="A131" s="58">
        <v>50</v>
      </c>
      <c r="B131" s="59" t="s">
        <v>370</v>
      </c>
      <c r="C131" s="60" t="s">
        <v>381</v>
      </c>
      <c r="D131" s="61" t="s">
        <v>382</v>
      </c>
      <c r="E131" s="62">
        <v>101.648</v>
      </c>
      <c r="F131" s="63" t="s">
        <v>251</v>
      </c>
      <c r="H131" s="64">
        <f>ROUND(E131*G131,2)</f>
        <v>0</v>
      </c>
      <c r="J131" s="64">
        <f>ROUND(E131*G131,2)</f>
        <v>0</v>
      </c>
      <c r="K131" s="65">
        <v>0.71643999999999997</v>
      </c>
      <c r="L131" s="65">
        <f>E131*K131</f>
        <v>72.824693119999992</v>
      </c>
      <c r="N131" s="62">
        <f>E131*M131</f>
        <v>0</v>
      </c>
      <c r="P131" s="63" t="s">
        <v>151</v>
      </c>
      <c r="V131" s="66" t="s">
        <v>67</v>
      </c>
      <c r="X131" s="101" t="s">
        <v>383</v>
      </c>
      <c r="Y131" s="101" t="s">
        <v>381</v>
      </c>
      <c r="Z131" s="60" t="s">
        <v>374</v>
      </c>
      <c r="AJ131" s="37" t="s">
        <v>154</v>
      </c>
      <c r="AK131" s="37" t="s">
        <v>155</v>
      </c>
    </row>
    <row r="132" spans="1:37">
      <c r="D132" s="102" t="s">
        <v>384</v>
      </c>
      <c r="E132" s="103"/>
      <c r="F132" s="104"/>
      <c r="G132" s="105"/>
      <c r="H132" s="105"/>
      <c r="I132" s="105"/>
      <c r="J132" s="105"/>
      <c r="K132" s="106"/>
      <c r="L132" s="106"/>
      <c r="M132" s="103"/>
      <c r="N132" s="103"/>
      <c r="O132" s="104"/>
      <c r="P132" s="104"/>
      <c r="Q132" s="103"/>
      <c r="R132" s="103"/>
      <c r="S132" s="103"/>
      <c r="T132" s="107"/>
      <c r="U132" s="107"/>
      <c r="V132" s="107" t="s">
        <v>0</v>
      </c>
      <c r="W132" s="103"/>
      <c r="X132" s="108"/>
    </row>
    <row r="133" spans="1:37">
      <c r="A133" s="58">
        <v>51</v>
      </c>
      <c r="B133" s="59" t="s">
        <v>370</v>
      </c>
      <c r="C133" s="60" t="s">
        <v>385</v>
      </c>
      <c r="D133" s="61" t="s">
        <v>386</v>
      </c>
      <c r="E133" s="62">
        <v>67.073999999999998</v>
      </c>
      <c r="F133" s="63" t="s">
        <v>251</v>
      </c>
      <c r="H133" s="64">
        <f>ROUND(E133*G133,2)</f>
        <v>0</v>
      </c>
      <c r="J133" s="64">
        <f>ROUND(E133*G133,2)</f>
        <v>0</v>
      </c>
      <c r="K133" s="65">
        <v>0.33445999999999998</v>
      </c>
      <c r="L133" s="65">
        <f>E133*K133</f>
        <v>22.433570039999999</v>
      </c>
      <c r="N133" s="62">
        <f>E133*M133</f>
        <v>0</v>
      </c>
      <c r="P133" s="63" t="s">
        <v>151</v>
      </c>
      <c r="V133" s="66" t="s">
        <v>67</v>
      </c>
      <c r="X133" s="101" t="s">
        <v>387</v>
      </c>
      <c r="Y133" s="101" t="s">
        <v>385</v>
      </c>
      <c r="Z133" s="60" t="s">
        <v>374</v>
      </c>
      <c r="AJ133" s="37" t="s">
        <v>154</v>
      </c>
      <c r="AK133" s="37" t="s">
        <v>155</v>
      </c>
    </row>
    <row r="134" spans="1:37">
      <c r="D134" s="102" t="s">
        <v>375</v>
      </c>
      <c r="E134" s="103"/>
      <c r="F134" s="104"/>
      <c r="G134" s="105"/>
      <c r="H134" s="105"/>
      <c r="I134" s="105"/>
      <c r="J134" s="105"/>
      <c r="K134" s="106"/>
      <c r="L134" s="106"/>
      <c r="M134" s="103"/>
      <c r="N134" s="103"/>
      <c r="O134" s="104"/>
      <c r="P134" s="104"/>
      <c r="Q134" s="103"/>
      <c r="R134" s="103"/>
      <c r="S134" s="103"/>
      <c r="T134" s="107"/>
      <c r="U134" s="107"/>
      <c r="V134" s="107" t="s">
        <v>0</v>
      </c>
      <c r="W134" s="103"/>
      <c r="X134" s="108"/>
    </row>
    <row r="135" spans="1:37">
      <c r="A135" s="58">
        <v>52</v>
      </c>
      <c r="B135" s="59" t="s">
        <v>370</v>
      </c>
      <c r="C135" s="60" t="s">
        <v>388</v>
      </c>
      <c r="D135" s="61" t="s">
        <v>389</v>
      </c>
      <c r="E135" s="62">
        <v>61.536000000000001</v>
      </c>
      <c r="F135" s="63" t="s">
        <v>251</v>
      </c>
      <c r="H135" s="64">
        <f>ROUND(E135*G135,2)</f>
        <v>0</v>
      </c>
      <c r="J135" s="64">
        <f>ROUND(E135*G135,2)</f>
        <v>0</v>
      </c>
      <c r="K135" s="65">
        <v>7.3999999999999996E-2</v>
      </c>
      <c r="L135" s="65">
        <f>E135*K135</f>
        <v>4.5536639999999995</v>
      </c>
      <c r="N135" s="62">
        <f>E135*M135</f>
        <v>0</v>
      </c>
      <c r="P135" s="63" t="s">
        <v>151</v>
      </c>
      <c r="V135" s="66" t="s">
        <v>67</v>
      </c>
      <c r="X135" s="101" t="s">
        <v>390</v>
      </c>
      <c r="Y135" s="101" t="s">
        <v>388</v>
      </c>
      <c r="Z135" s="60" t="s">
        <v>391</v>
      </c>
      <c r="AJ135" s="37" t="s">
        <v>154</v>
      </c>
      <c r="AK135" s="37" t="s">
        <v>155</v>
      </c>
    </row>
    <row r="136" spans="1:37">
      <c r="D136" s="102" t="s">
        <v>392</v>
      </c>
      <c r="E136" s="103"/>
      <c r="F136" s="104"/>
      <c r="G136" s="105"/>
      <c r="H136" s="105"/>
      <c r="I136" s="105"/>
      <c r="J136" s="105"/>
      <c r="K136" s="106"/>
      <c r="L136" s="106"/>
      <c r="M136" s="103"/>
      <c r="N136" s="103"/>
      <c r="O136" s="104"/>
      <c r="P136" s="104"/>
      <c r="Q136" s="103"/>
      <c r="R136" s="103"/>
      <c r="S136" s="103"/>
      <c r="T136" s="107"/>
      <c r="U136" s="107"/>
      <c r="V136" s="107" t="s">
        <v>0</v>
      </c>
      <c r="W136" s="103"/>
      <c r="X136" s="108"/>
    </row>
    <row r="137" spans="1:37">
      <c r="D137" s="102" t="s">
        <v>393</v>
      </c>
      <c r="E137" s="103"/>
      <c r="F137" s="104"/>
      <c r="G137" s="105"/>
      <c r="H137" s="105"/>
      <c r="I137" s="105"/>
      <c r="J137" s="105"/>
      <c r="K137" s="106"/>
      <c r="L137" s="106"/>
      <c r="M137" s="103"/>
      <c r="N137" s="103"/>
      <c r="O137" s="104"/>
      <c r="P137" s="104"/>
      <c r="Q137" s="103"/>
      <c r="R137" s="103"/>
      <c r="S137" s="103"/>
      <c r="T137" s="107"/>
      <c r="U137" s="107"/>
      <c r="V137" s="107" t="s">
        <v>0</v>
      </c>
      <c r="W137" s="103"/>
      <c r="X137" s="108"/>
    </row>
    <row r="138" spans="1:37">
      <c r="A138" s="58">
        <v>53</v>
      </c>
      <c r="B138" s="59" t="s">
        <v>255</v>
      </c>
      <c r="C138" s="60" t="s">
        <v>394</v>
      </c>
      <c r="D138" s="61" t="s">
        <v>395</v>
      </c>
      <c r="E138" s="62">
        <v>64.613</v>
      </c>
      <c r="F138" s="63" t="s">
        <v>251</v>
      </c>
      <c r="I138" s="64">
        <f>ROUND(E138*G138,2)</f>
        <v>0</v>
      </c>
      <c r="J138" s="64">
        <f>ROUND(E138*G138,2)</f>
        <v>0</v>
      </c>
      <c r="K138" s="65">
        <v>0.14000000000000001</v>
      </c>
      <c r="L138" s="65">
        <f>E138*K138</f>
        <v>9.0458200000000009</v>
      </c>
      <c r="N138" s="62">
        <f>E138*M138</f>
        <v>0</v>
      </c>
      <c r="P138" s="63" t="s">
        <v>151</v>
      </c>
      <c r="V138" s="66" t="s">
        <v>66</v>
      </c>
      <c r="X138" s="101" t="s">
        <v>396</v>
      </c>
      <c r="Y138" s="101" t="s">
        <v>394</v>
      </c>
      <c r="Z138" s="60" t="s">
        <v>397</v>
      </c>
      <c r="AA138" s="60" t="s">
        <v>151</v>
      </c>
      <c r="AJ138" s="37" t="s">
        <v>259</v>
      </c>
      <c r="AK138" s="37" t="s">
        <v>155</v>
      </c>
    </row>
    <row r="139" spans="1:37">
      <c r="D139" s="102" t="s">
        <v>398</v>
      </c>
      <c r="E139" s="103"/>
      <c r="F139" s="104"/>
      <c r="G139" s="105"/>
      <c r="H139" s="105"/>
      <c r="I139" s="105"/>
      <c r="J139" s="105"/>
      <c r="K139" s="106"/>
      <c r="L139" s="106"/>
      <c r="M139" s="103"/>
      <c r="N139" s="103"/>
      <c r="O139" s="104"/>
      <c r="P139" s="104"/>
      <c r="Q139" s="103"/>
      <c r="R139" s="103"/>
      <c r="S139" s="103"/>
      <c r="T139" s="107"/>
      <c r="U139" s="107"/>
      <c r="V139" s="107" t="s">
        <v>0</v>
      </c>
      <c r="W139" s="103"/>
      <c r="X139" s="108"/>
    </row>
    <row r="140" spans="1:37">
      <c r="D140" s="109" t="s">
        <v>399</v>
      </c>
      <c r="E140" s="110">
        <f>J140</f>
        <v>0</v>
      </c>
      <c r="H140" s="110">
        <f>SUM(H125:H139)</f>
        <v>0</v>
      </c>
      <c r="I140" s="110">
        <f>SUM(I125:I139)</f>
        <v>0</v>
      </c>
      <c r="J140" s="110">
        <f>SUM(J125:J139)</f>
        <v>0</v>
      </c>
      <c r="L140" s="111">
        <f>SUM(L125:L139)</f>
        <v>297.89779396</v>
      </c>
      <c r="N140" s="112">
        <f>SUM(N125:N139)</f>
        <v>0</v>
      </c>
      <c r="W140" s="62">
        <f>SUM(W125:W139)</f>
        <v>0</v>
      </c>
    </row>
    <row r="142" spans="1:37">
      <c r="B142" s="60" t="s">
        <v>400</v>
      </c>
    </row>
    <row r="143" spans="1:37">
      <c r="A143" s="58">
        <v>54</v>
      </c>
      <c r="B143" s="59" t="s">
        <v>206</v>
      </c>
      <c r="C143" s="60" t="s">
        <v>401</v>
      </c>
      <c r="D143" s="61" t="s">
        <v>402</v>
      </c>
      <c r="E143" s="62">
        <v>33.01</v>
      </c>
      <c r="F143" s="63" t="s">
        <v>251</v>
      </c>
      <c r="H143" s="64">
        <f>ROUND(E143*G143,2)</f>
        <v>0</v>
      </c>
      <c r="J143" s="64">
        <f>ROUND(E143*G143,2)</f>
        <v>0</v>
      </c>
      <c r="K143" s="65">
        <v>5.126E-2</v>
      </c>
      <c r="L143" s="65">
        <f>E143*K143</f>
        <v>1.6920925999999998</v>
      </c>
      <c r="N143" s="62">
        <f>E143*M143</f>
        <v>0</v>
      </c>
      <c r="P143" s="63" t="s">
        <v>151</v>
      </c>
      <c r="V143" s="66" t="s">
        <v>67</v>
      </c>
      <c r="X143" s="101" t="s">
        <v>403</v>
      </c>
      <c r="Y143" s="101" t="s">
        <v>401</v>
      </c>
      <c r="Z143" s="60" t="s">
        <v>404</v>
      </c>
      <c r="AJ143" s="37" t="s">
        <v>154</v>
      </c>
      <c r="AK143" s="37" t="s">
        <v>155</v>
      </c>
    </row>
    <row r="144" spans="1:37">
      <c r="D144" s="102" t="s">
        <v>405</v>
      </c>
      <c r="E144" s="103"/>
      <c r="F144" s="104"/>
      <c r="G144" s="105"/>
      <c r="H144" s="105"/>
      <c r="I144" s="105"/>
      <c r="J144" s="105"/>
      <c r="K144" s="106"/>
      <c r="L144" s="106"/>
      <c r="M144" s="103"/>
      <c r="N144" s="103"/>
      <c r="O144" s="104"/>
      <c r="P144" s="104"/>
      <c r="Q144" s="103"/>
      <c r="R144" s="103"/>
      <c r="S144" s="103"/>
      <c r="T144" s="107"/>
      <c r="U144" s="107"/>
      <c r="V144" s="107" t="s">
        <v>0</v>
      </c>
      <c r="W144" s="103"/>
      <c r="X144" s="108"/>
    </row>
    <row r="145" spans="1:37">
      <c r="A145" s="58">
        <v>55</v>
      </c>
      <c r="B145" s="59" t="s">
        <v>206</v>
      </c>
      <c r="C145" s="60" t="s">
        <v>406</v>
      </c>
      <c r="D145" s="61" t="s">
        <v>407</v>
      </c>
      <c r="E145" s="62">
        <v>193.37899999999999</v>
      </c>
      <c r="F145" s="63" t="s">
        <v>251</v>
      </c>
      <c r="H145" s="64">
        <f>ROUND(E145*G145,2)</f>
        <v>0</v>
      </c>
      <c r="J145" s="64">
        <f>ROUND(E145*G145,2)</f>
        <v>0</v>
      </c>
      <c r="K145" s="65">
        <v>5.5379999999999999E-2</v>
      </c>
      <c r="L145" s="65">
        <f>E145*K145</f>
        <v>10.709329019999998</v>
      </c>
      <c r="N145" s="62">
        <f>E145*M145</f>
        <v>0</v>
      </c>
      <c r="P145" s="63" t="s">
        <v>151</v>
      </c>
      <c r="V145" s="66" t="s">
        <v>67</v>
      </c>
      <c r="X145" s="101" t="s">
        <v>408</v>
      </c>
      <c r="Y145" s="101" t="s">
        <v>406</v>
      </c>
      <c r="Z145" s="60" t="s">
        <v>404</v>
      </c>
      <c r="AJ145" s="37" t="s">
        <v>154</v>
      </c>
      <c r="AK145" s="37" t="s">
        <v>155</v>
      </c>
    </row>
    <row r="146" spans="1:37">
      <c r="D146" s="102" t="s">
        <v>277</v>
      </c>
      <c r="E146" s="103"/>
      <c r="F146" s="104"/>
      <c r="G146" s="105"/>
      <c r="H146" s="105"/>
      <c r="I146" s="105"/>
      <c r="J146" s="105"/>
      <c r="K146" s="106"/>
      <c r="L146" s="106"/>
      <c r="M146" s="103"/>
      <c r="N146" s="103"/>
      <c r="O146" s="104"/>
      <c r="P146" s="104"/>
      <c r="Q146" s="103"/>
      <c r="R146" s="103"/>
      <c r="S146" s="103"/>
      <c r="T146" s="107"/>
      <c r="U146" s="107"/>
      <c r="V146" s="107" t="s">
        <v>0</v>
      </c>
      <c r="W146" s="103"/>
      <c r="X146" s="108"/>
    </row>
    <row r="147" spans="1:37">
      <c r="D147" s="102" t="s">
        <v>409</v>
      </c>
      <c r="E147" s="103"/>
      <c r="F147" s="104"/>
      <c r="G147" s="105"/>
      <c r="H147" s="105"/>
      <c r="I147" s="105"/>
      <c r="J147" s="105"/>
      <c r="K147" s="106"/>
      <c r="L147" s="106"/>
      <c r="M147" s="103"/>
      <c r="N147" s="103"/>
      <c r="O147" s="104"/>
      <c r="P147" s="104"/>
      <c r="Q147" s="103"/>
      <c r="R147" s="103"/>
      <c r="S147" s="103"/>
      <c r="T147" s="107"/>
      <c r="U147" s="107"/>
      <c r="V147" s="107" t="s">
        <v>0</v>
      </c>
      <c r="W147" s="103"/>
      <c r="X147" s="108"/>
    </row>
    <row r="148" spans="1:37">
      <c r="D148" s="102" t="s">
        <v>410</v>
      </c>
      <c r="E148" s="103"/>
      <c r="F148" s="104"/>
      <c r="G148" s="105"/>
      <c r="H148" s="105"/>
      <c r="I148" s="105"/>
      <c r="J148" s="105"/>
      <c r="K148" s="106"/>
      <c r="L148" s="106"/>
      <c r="M148" s="103"/>
      <c r="N148" s="103"/>
      <c r="O148" s="104"/>
      <c r="P148" s="104"/>
      <c r="Q148" s="103"/>
      <c r="R148" s="103"/>
      <c r="S148" s="103"/>
      <c r="T148" s="107"/>
      <c r="U148" s="107"/>
      <c r="V148" s="107" t="s">
        <v>0</v>
      </c>
      <c r="W148" s="103"/>
      <c r="X148" s="108"/>
    </row>
    <row r="149" spans="1:37">
      <c r="D149" s="102" t="s">
        <v>411</v>
      </c>
      <c r="E149" s="103"/>
      <c r="F149" s="104"/>
      <c r="G149" s="105"/>
      <c r="H149" s="105"/>
      <c r="I149" s="105"/>
      <c r="J149" s="105"/>
      <c r="K149" s="106"/>
      <c r="L149" s="106"/>
      <c r="M149" s="103"/>
      <c r="N149" s="103"/>
      <c r="O149" s="104"/>
      <c r="P149" s="104"/>
      <c r="Q149" s="103"/>
      <c r="R149" s="103"/>
      <c r="S149" s="103"/>
      <c r="T149" s="107"/>
      <c r="U149" s="107"/>
      <c r="V149" s="107" t="s">
        <v>0</v>
      </c>
      <c r="W149" s="103"/>
      <c r="X149" s="108"/>
    </row>
    <row r="150" spans="1:37">
      <c r="D150" s="102" t="s">
        <v>412</v>
      </c>
      <c r="E150" s="103"/>
      <c r="F150" s="104"/>
      <c r="G150" s="105"/>
      <c r="H150" s="105"/>
      <c r="I150" s="105"/>
      <c r="J150" s="105"/>
      <c r="K150" s="106"/>
      <c r="L150" s="106"/>
      <c r="M150" s="103"/>
      <c r="N150" s="103"/>
      <c r="O150" s="104"/>
      <c r="P150" s="104"/>
      <c r="Q150" s="103"/>
      <c r="R150" s="103"/>
      <c r="S150" s="103"/>
      <c r="T150" s="107"/>
      <c r="U150" s="107"/>
      <c r="V150" s="107" t="s">
        <v>0</v>
      </c>
      <c r="W150" s="103"/>
      <c r="X150" s="108"/>
    </row>
    <row r="151" spans="1:37">
      <c r="D151" s="102" t="s">
        <v>413</v>
      </c>
      <c r="E151" s="103"/>
      <c r="F151" s="104"/>
      <c r="G151" s="105"/>
      <c r="H151" s="105"/>
      <c r="I151" s="105"/>
      <c r="J151" s="105"/>
      <c r="K151" s="106"/>
      <c r="L151" s="106"/>
      <c r="M151" s="103"/>
      <c r="N151" s="103"/>
      <c r="O151" s="104"/>
      <c r="P151" s="104"/>
      <c r="Q151" s="103"/>
      <c r="R151" s="103"/>
      <c r="S151" s="103"/>
      <c r="T151" s="107"/>
      <c r="U151" s="107"/>
      <c r="V151" s="107" t="s">
        <v>0</v>
      </c>
      <c r="W151" s="103"/>
      <c r="X151" s="108"/>
    </row>
    <row r="152" spans="1:37">
      <c r="D152" s="102" t="s">
        <v>414</v>
      </c>
      <c r="E152" s="103"/>
      <c r="F152" s="104"/>
      <c r="G152" s="105"/>
      <c r="H152" s="105"/>
      <c r="I152" s="105"/>
      <c r="J152" s="105"/>
      <c r="K152" s="106"/>
      <c r="L152" s="106"/>
      <c r="M152" s="103"/>
      <c r="N152" s="103"/>
      <c r="O152" s="104"/>
      <c r="P152" s="104"/>
      <c r="Q152" s="103"/>
      <c r="R152" s="103"/>
      <c r="S152" s="103"/>
      <c r="T152" s="107"/>
      <c r="U152" s="107"/>
      <c r="V152" s="107" t="s">
        <v>0</v>
      </c>
      <c r="W152" s="103"/>
      <c r="X152" s="108"/>
    </row>
    <row r="153" spans="1:37">
      <c r="A153" s="58">
        <v>56</v>
      </c>
      <c r="B153" s="59" t="s">
        <v>206</v>
      </c>
      <c r="C153" s="60" t="s">
        <v>415</v>
      </c>
      <c r="D153" s="61" t="s">
        <v>416</v>
      </c>
      <c r="E153" s="62">
        <v>22.67</v>
      </c>
      <c r="F153" s="63" t="s">
        <v>251</v>
      </c>
      <c r="H153" s="64">
        <f>ROUND(E153*G153,2)</f>
        <v>0</v>
      </c>
      <c r="J153" s="64">
        <f>ROUND(E153*G153,2)</f>
        <v>0</v>
      </c>
      <c r="K153" s="65">
        <v>2.3500000000000001E-3</v>
      </c>
      <c r="L153" s="65">
        <f>E153*K153</f>
        <v>5.3274500000000009E-2</v>
      </c>
      <c r="N153" s="62">
        <f>E153*M153</f>
        <v>0</v>
      </c>
      <c r="P153" s="63" t="s">
        <v>151</v>
      </c>
      <c r="V153" s="66" t="s">
        <v>67</v>
      </c>
      <c r="X153" s="101" t="s">
        <v>417</v>
      </c>
      <c r="Y153" s="101" t="s">
        <v>415</v>
      </c>
      <c r="Z153" s="60" t="s">
        <v>404</v>
      </c>
      <c r="AJ153" s="37" t="s">
        <v>154</v>
      </c>
      <c r="AK153" s="37" t="s">
        <v>155</v>
      </c>
    </row>
    <row r="154" spans="1:37">
      <c r="D154" s="102" t="s">
        <v>418</v>
      </c>
      <c r="E154" s="103"/>
      <c r="F154" s="104"/>
      <c r="G154" s="105"/>
      <c r="H154" s="105"/>
      <c r="I154" s="105"/>
      <c r="J154" s="105"/>
      <c r="K154" s="106"/>
      <c r="L154" s="106"/>
      <c r="M154" s="103"/>
      <c r="N154" s="103"/>
      <c r="O154" s="104"/>
      <c r="P154" s="104"/>
      <c r="Q154" s="103"/>
      <c r="R154" s="103"/>
      <c r="S154" s="103"/>
      <c r="T154" s="107"/>
      <c r="U154" s="107"/>
      <c r="V154" s="107" t="s">
        <v>0</v>
      </c>
      <c r="W154" s="103"/>
      <c r="X154" s="108"/>
    </row>
    <row r="155" spans="1:37">
      <c r="D155" s="102" t="s">
        <v>419</v>
      </c>
      <c r="E155" s="103"/>
      <c r="F155" s="104"/>
      <c r="G155" s="105"/>
      <c r="H155" s="105"/>
      <c r="I155" s="105"/>
      <c r="J155" s="105"/>
      <c r="K155" s="106"/>
      <c r="L155" s="106"/>
      <c r="M155" s="103"/>
      <c r="N155" s="103"/>
      <c r="O155" s="104"/>
      <c r="P155" s="104"/>
      <c r="Q155" s="103"/>
      <c r="R155" s="103"/>
      <c r="S155" s="103"/>
      <c r="T155" s="107"/>
      <c r="U155" s="107"/>
      <c r="V155" s="107" t="s">
        <v>0</v>
      </c>
      <c r="W155" s="103"/>
      <c r="X155" s="108"/>
    </row>
    <row r="156" spans="1:37">
      <c r="A156" s="58">
        <v>57</v>
      </c>
      <c r="B156" s="59" t="s">
        <v>206</v>
      </c>
      <c r="C156" s="60" t="s">
        <v>420</v>
      </c>
      <c r="D156" s="61" t="s">
        <v>421</v>
      </c>
      <c r="E156" s="62">
        <v>4.2830000000000004</v>
      </c>
      <c r="F156" s="63" t="s">
        <v>150</v>
      </c>
      <c r="H156" s="64">
        <f>ROUND(E156*G156,2)</f>
        <v>0</v>
      </c>
      <c r="J156" s="64">
        <f>ROUND(E156*G156,2)</f>
        <v>0</v>
      </c>
      <c r="K156" s="65">
        <v>1.837</v>
      </c>
      <c r="L156" s="65">
        <f>E156*K156</f>
        <v>7.8678710000000009</v>
      </c>
      <c r="N156" s="62">
        <f>E156*M156</f>
        <v>0</v>
      </c>
      <c r="P156" s="63" t="s">
        <v>151</v>
      </c>
      <c r="V156" s="66" t="s">
        <v>67</v>
      </c>
      <c r="X156" s="101" t="s">
        <v>422</v>
      </c>
      <c r="Y156" s="101" t="s">
        <v>420</v>
      </c>
      <c r="Z156" s="60" t="s">
        <v>276</v>
      </c>
      <c r="AJ156" s="37" t="s">
        <v>154</v>
      </c>
      <c r="AK156" s="37" t="s">
        <v>155</v>
      </c>
    </row>
    <row r="157" spans="1:37">
      <c r="D157" s="102" t="s">
        <v>423</v>
      </c>
      <c r="E157" s="103"/>
      <c r="F157" s="104"/>
      <c r="G157" s="105"/>
      <c r="H157" s="105"/>
      <c r="I157" s="105"/>
      <c r="J157" s="105"/>
      <c r="K157" s="106"/>
      <c r="L157" s="106"/>
      <c r="M157" s="103"/>
      <c r="N157" s="103"/>
      <c r="O157" s="104"/>
      <c r="P157" s="104"/>
      <c r="Q157" s="103"/>
      <c r="R157" s="103"/>
      <c r="S157" s="103"/>
      <c r="T157" s="107"/>
      <c r="U157" s="107"/>
      <c r="V157" s="107" t="s">
        <v>0</v>
      </c>
      <c r="W157" s="103"/>
      <c r="X157" s="108"/>
    </row>
    <row r="158" spans="1:37">
      <c r="A158" s="58">
        <v>58</v>
      </c>
      <c r="B158" s="59" t="s">
        <v>206</v>
      </c>
      <c r="C158" s="60" t="s">
        <v>424</v>
      </c>
      <c r="D158" s="61" t="s">
        <v>425</v>
      </c>
      <c r="E158" s="62">
        <v>30.57</v>
      </c>
      <c r="F158" s="63" t="s">
        <v>251</v>
      </c>
      <c r="H158" s="64">
        <f>ROUND(E158*G158,2)</f>
        <v>0</v>
      </c>
      <c r="J158" s="64">
        <f>ROUND(E158*G158,2)</f>
        <v>0</v>
      </c>
      <c r="K158" s="65">
        <v>0.11550000000000001</v>
      </c>
      <c r="L158" s="65">
        <f>E158*K158</f>
        <v>3.5308350000000002</v>
      </c>
      <c r="N158" s="62">
        <f>E158*M158</f>
        <v>0</v>
      </c>
      <c r="P158" s="63" t="s">
        <v>151</v>
      </c>
      <c r="V158" s="66" t="s">
        <v>67</v>
      </c>
      <c r="X158" s="101" t="s">
        <v>426</v>
      </c>
      <c r="Y158" s="101" t="s">
        <v>424</v>
      </c>
      <c r="Z158" s="60" t="s">
        <v>264</v>
      </c>
      <c r="AJ158" s="37" t="s">
        <v>154</v>
      </c>
      <c r="AK158" s="37" t="s">
        <v>155</v>
      </c>
    </row>
    <row r="159" spans="1:37">
      <c r="D159" s="102" t="s">
        <v>427</v>
      </c>
      <c r="E159" s="103"/>
      <c r="F159" s="104"/>
      <c r="G159" s="105"/>
      <c r="H159" s="105"/>
      <c r="I159" s="105"/>
      <c r="J159" s="105"/>
      <c r="K159" s="106"/>
      <c r="L159" s="106"/>
      <c r="M159" s="103"/>
      <c r="N159" s="103"/>
      <c r="O159" s="104"/>
      <c r="P159" s="104"/>
      <c r="Q159" s="103"/>
      <c r="R159" s="103"/>
      <c r="S159" s="103"/>
      <c r="T159" s="107"/>
      <c r="U159" s="107"/>
      <c r="V159" s="107" t="s">
        <v>0</v>
      </c>
      <c r="W159" s="103"/>
      <c r="X159" s="108"/>
    </row>
    <row r="160" spans="1:37">
      <c r="D160" s="102" t="s">
        <v>428</v>
      </c>
      <c r="E160" s="103"/>
      <c r="F160" s="104"/>
      <c r="G160" s="105"/>
      <c r="H160" s="105"/>
      <c r="I160" s="105"/>
      <c r="J160" s="105"/>
      <c r="K160" s="106"/>
      <c r="L160" s="106"/>
      <c r="M160" s="103"/>
      <c r="N160" s="103"/>
      <c r="O160" s="104"/>
      <c r="P160" s="104"/>
      <c r="Q160" s="103"/>
      <c r="R160" s="103"/>
      <c r="S160" s="103"/>
      <c r="T160" s="107"/>
      <c r="U160" s="107"/>
      <c r="V160" s="107" t="s">
        <v>0</v>
      </c>
      <c r="W160" s="103"/>
      <c r="X160" s="108"/>
    </row>
    <row r="161" spans="1:37">
      <c r="A161" s="58">
        <v>59</v>
      </c>
      <c r="B161" s="59" t="s">
        <v>206</v>
      </c>
      <c r="C161" s="60" t="s">
        <v>429</v>
      </c>
      <c r="D161" s="61" t="s">
        <v>430</v>
      </c>
      <c r="E161" s="62">
        <v>8.74</v>
      </c>
      <c r="F161" s="63" t="s">
        <v>251</v>
      </c>
      <c r="H161" s="64">
        <f>ROUND(E161*G161,2)</f>
        <v>0</v>
      </c>
      <c r="J161" s="64">
        <f>ROUND(E161*G161,2)</f>
        <v>0</v>
      </c>
      <c r="K161" s="65">
        <v>0.16170000000000001</v>
      </c>
      <c r="L161" s="65">
        <f>E161*K161</f>
        <v>1.4132580000000001</v>
      </c>
      <c r="N161" s="62">
        <f>E161*M161</f>
        <v>0</v>
      </c>
      <c r="P161" s="63" t="s">
        <v>151</v>
      </c>
      <c r="V161" s="66" t="s">
        <v>67</v>
      </c>
      <c r="X161" s="101" t="s">
        <v>431</v>
      </c>
      <c r="Y161" s="101" t="s">
        <v>429</v>
      </c>
      <c r="Z161" s="60" t="s">
        <v>264</v>
      </c>
      <c r="AJ161" s="37" t="s">
        <v>154</v>
      </c>
      <c r="AK161" s="37" t="s">
        <v>155</v>
      </c>
    </row>
    <row r="162" spans="1:37">
      <c r="D162" s="102" t="s">
        <v>432</v>
      </c>
      <c r="E162" s="103"/>
      <c r="F162" s="104"/>
      <c r="G162" s="105"/>
      <c r="H162" s="105"/>
      <c r="I162" s="105"/>
      <c r="J162" s="105"/>
      <c r="K162" s="106"/>
      <c r="L162" s="106"/>
      <c r="M162" s="103"/>
      <c r="N162" s="103"/>
      <c r="O162" s="104"/>
      <c r="P162" s="104"/>
      <c r="Q162" s="103"/>
      <c r="R162" s="103"/>
      <c r="S162" s="103"/>
      <c r="T162" s="107"/>
      <c r="U162" s="107"/>
      <c r="V162" s="107" t="s">
        <v>0</v>
      </c>
      <c r="W162" s="103"/>
      <c r="X162" s="108"/>
    </row>
    <row r="163" spans="1:37" ht="25.5">
      <c r="A163" s="58">
        <v>60</v>
      </c>
      <c r="B163" s="59" t="s">
        <v>206</v>
      </c>
      <c r="C163" s="60" t="s">
        <v>433</v>
      </c>
      <c r="D163" s="61" t="s">
        <v>434</v>
      </c>
      <c r="E163" s="62">
        <v>178.47</v>
      </c>
      <c r="F163" s="63" t="s">
        <v>251</v>
      </c>
      <c r="H163" s="64">
        <f>ROUND(E163*G163,2)</f>
        <v>0</v>
      </c>
      <c r="J163" s="64">
        <f>ROUND(E163*G163,2)</f>
        <v>0</v>
      </c>
      <c r="K163" s="65">
        <v>2.0559999999999998E-2</v>
      </c>
      <c r="L163" s="65">
        <f>E163*K163</f>
        <v>3.6693431999999997</v>
      </c>
      <c r="N163" s="62">
        <f>E163*M163</f>
        <v>0</v>
      </c>
      <c r="P163" s="63" t="s">
        <v>151</v>
      </c>
      <c r="V163" s="66" t="s">
        <v>67</v>
      </c>
      <c r="X163" s="101" t="s">
        <v>435</v>
      </c>
      <c r="Y163" s="101" t="s">
        <v>433</v>
      </c>
      <c r="Z163" s="60" t="s">
        <v>264</v>
      </c>
      <c r="AJ163" s="37" t="s">
        <v>154</v>
      </c>
      <c r="AK163" s="37" t="s">
        <v>155</v>
      </c>
    </row>
    <row r="164" spans="1:37">
      <c r="D164" s="102" t="s">
        <v>436</v>
      </c>
      <c r="E164" s="103"/>
      <c r="F164" s="104"/>
      <c r="G164" s="105"/>
      <c r="H164" s="105"/>
      <c r="I164" s="105"/>
      <c r="J164" s="105"/>
      <c r="K164" s="106"/>
      <c r="L164" s="106"/>
      <c r="M164" s="103"/>
      <c r="N164" s="103"/>
      <c r="O164" s="104"/>
      <c r="P164" s="104"/>
      <c r="Q164" s="103"/>
      <c r="R164" s="103"/>
      <c r="S164" s="103"/>
      <c r="T164" s="107"/>
      <c r="U164" s="107"/>
      <c r="V164" s="107" t="s">
        <v>0</v>
      </c>
      <c r="W164" s="103"/>
      <c r="X164" s="108"/>
    </row>
    <row r="165" spans="1:37">
      <c r="A165" s="58">
        <v>61</v>
      </c>
      <c r="B165" s="59" t="s">
        <v>206</v>
      </c>
      <c r="C165" s="60" t="s">
        <v>437</v>
      </c>
      <c r="D165" s="61" t="s">
        <v>438</v>
      </c>
      <c r="E165" s="62">
        <v>6</v>
      </c>
      <c r="F165" s="63" t="s">
        <v>242</v>
      </c>
      <c r="H165" s="64">
        <f>ROUND(E165*G165,2)</f>
        <v>0</v>
      </c>
      <c r="J165" s="64">
        <f>ROUND(E165*G165,2)</f>
        <v>0</v>
      </c>
      <c r="K165" s="65">
        <v>5.9999999999999995E-4</v>
      </c>
      <c r="L165" s="65">
        <f>E165*K165</f>
        <v>3.5999999999999999E-3</v>
      </c>
      <c r="N165" s="62">
        <f>E165*M165</f>
        <v>0</v>
      </c>
      <c r="P165" s="63" t="s">
        <v>151</v>
      </c>
      <c r="V165" s="66" t="s">
        <v>67</v>
      </c>
      <c r="X165" s="101" t="s">
        <v>439</v>
      </c>
      <c r="Y165" s="101" t="s">
        <v>437</v>
      </c>
      <c r="Z165" s="60" t="s">
        <v>440</v>
      </c>
      <c r="AJ165" s="37" t="s">
        <v>154</v>
      </c>
      <c r="AK165" s="37" t="s">
        <v>155</v>
      </c>
    </row>
    <row r="166" spans="1:37">
      <c r="A166" s="58">
        <v>62</v>
      </c>
      <c r="B166" s="59" t="s">
        <v>255</v>
      </c>
      <c r="C166" s="60" t="s">
        <v>441</v>
      </c>
      <c r="D166" s="61" t="s">
        <v>442</v>
      </c>
      <c r="E166" s="62">
        <v>2</v>
      </c>
      <c r="F166" s="63" t="s">
        <v>242</v>
      </c>
      <c r="I166" s="64">
        <f>ROUND(E166*G166,2)</f>
        <v>0</v>
      </c>
      <c r="J166" s="64">
        <f>ROUND(E166*G166,2)</f>
        <v>0</v>
      </c>
      <c r="K166" s="65">
        <v>1.0800000000000001E-2</v>
      </c>
      <c r="L166" s="65">
        <f>E166*K166</f>
        <v>2.1600000000000001E-2</v>
      </c>
      <c r="N166" s="62">
        <f>E166*M166</f>
        <v>0</v>
      </c>
      <c r="P166" s="63" t="s">
        <v>151</v>
      </c>
      <c r="V166" s="66" t="s">
        <v>66</v>
      </c>
      <c r="X166" s="101" t="s">
        <v>441</v>
      </c>
      <c r="Y166" s="101" t="s">
        <v>441</v>
      </c>
      <c r="Z166" s="60" t="s">
        <v>443</v>
      </c>
      <c r="AA166" s="60" t="s">
        <v>151</v>
      </c>
      <c r="AJ166" s="37" t="s">
        <v>259</v>
      </c>
      <c r="AK166" s="37" t="s">
        <v>155</v>
      </c>
    </row>
    <row r="167" spans="1:37">
      <c r="A167" s="58">
        <v>63</v>
      </c>
      <c r="B167" s="59" t="s">
        <v>255</v>
      </c>
      <c r="C167" s="60" t="s">
        <v>444</v>
      </c>
      <c r="D167" s="61" t="s">
        <v>445</v>
      </c>
      <c r="E167" s="62">
        <v>1</v>
      </c>
      <c r="F167" s="63" t="s">
        <v>242</v>
      </c>
      <c r="I167" s="64">
        <f>ROUND(E167*G167,2)</f>
        <v>0</v>
      </c>
      <c r="J167" s="64">
        <f>ROUND(E167*G167,2)</f>
        <v>0</v>
      </c>
      <c r="K167" s="65">
        <v>1.0999999999999999E-2</v>
      </c>
      <c r="L167" s="65">
        <f>E167*K167</f>
        <v>1.0999999999999999E-2</v>
      </c>
      <c r="N167" s="62">
        <f>E167*M167</f>
        <v>0</v>
      </c>
      <c r="P167" s="63" t="s">
        <v>151</v>
      </c>
      <c r="V167" s="66" t="s">
        <v>66</v>
      </c>
      <c r="X167" s="101" t="s">
        <v>444</v>
      </c>
      <c r="Y167" s="101" t="s">
        <v>444</v>
      </c>
      <c r="Z167" s="60" t="s">
        <v>443</v>
      </c>
      <c r="AA167" s="60" t="s">
        <v>151</v>
      </c>
      <c r="AJ167" s="37" t="s">
        <v>259</v>
      </c>
      <c r="AK167" s="37" t="s">
        <v>155</v>
      </c>
    </row>
    <row r="168" spans="1:37">
      <c r="A168" s="58">
        <v>64</v>
      </c>
      <c r="B168" s="59" t="s">
        <v>255</v>
      </c>
      <c r="C168" s="60" t="s">
        <v>446</v>
      </c>
      <c r="D168" s="61" t="s">
        <v>447</v>
      </c>
      <c r="E168" s="62">
        <v>2</v>
      </c>
      <c r="F168" s="63" t="s">
        <v>242</v>
      </c>
      <c r="I168" s="64">
        <f>ROUND(E168*G168,2)</f>
        <v>0</v>
      </c>
      <c r="J168" s="64">
        <f>ROUND(E168*G168,2)</f>
        <v>0</v>
      </c>
      <c r="K168" s="65">
        <v>1.0999999999999999E-2</v>
      </c>
      <c r="L168" s="65">
        <f>E168*K168</f>
        <v>2.1999999999999999E-2</v>
      </c>
      <c r="N168" s="62">
        <f>E168*M168</f>
        <v>0</v>
      </c>
      <c r="P168" s="63" t="s">
        <v>151</v>
      </c>
      <c r="V168" s="66" t="s">
        <v>66</v>
      </c>
      <c r="X168" s="101" t="s">
        <v>446</v>
      </c>
      <c r="Y168" s="101" t="s">
        <v>446</v>
      </c>
      <c r="Z168" s="60" t="s">
        <v>443</v>
      </c>
      <c r="AA168" s="60" t="s">
        <v>151</v>
      </c>
      <c r="AJ168" s="37" t="s">
        <v>259</v>
      </c>
      <c r="AK168" s="37" t="s">
        <v>155</v>
      </c>
    </row>
    <row r="169" spans="1:37">
      <c r="A169" s="58">
        <v>65</v>
      </c>
      <c r="B169" s="59" t="s">
        <v>255</v>
      </c>
      <c r="C169" s="60" t="s">
        <v>448</v>
      </c>
      <c r="D169" s="61" t="s">
        <v>449</v>
      </c>
      <c r="E169" s="62">
        <v>1</v>
      </c>
      <c r="F169" s="63" t="s">
        <v>242</v>
      </c>
      <c r="I169" s="64">
        <f>ROUND(E169*G169,2)</f>
        <v>0</v>
      </c>
      <c r="J169" s="64">
        <f>ROUND(E169*G169,2)</f>
        <v>0</v>
      </c>
      <c r="K169" s="65">
        <v>1.2E-2</v>
      </c>
      <c r="L169" s="65">
        <f>E169*K169</f>
        <v>1.2E-2</v>
      </c>
      <c r="N169" s="62">
        <f>E169*M169</f>
        <v>0</v>
      </c>
      <c r="P169" s="63" t="s">
        <v>151</v>
      </c>
      <c r="V169" s="66" t="s">
        <v>66</v>
      </c>
      <c r="X169" s="101" t="s">
        <v>448</v>
      </c>
      <c r="Y169" s="101" t="s">
        <v>448</v>
      </c>
      <c r="Z169" s="60" t="s">
        <v>443</v>
      </c>
      <c r="AA169" s="60" t="s">
        <v>151</v>
      </c>
      <c r="AJ169" s="37" t="s">
        <v>259</v>
      </c>
      <c r="AK169" s="37" t="s">
        <v>155</v>
      </c>
    </row>
    <row r="170" spans="1:37">
      <c r="D170" s="109" t="s">
        <v>450</v>
      </c>
      <c r="E170" s="110">
        <f>J170</f>
        <v>0</v>
      </c>
      <c r="H170" s="110">
        <f>SUM(H142:H169)</f>
        <v>0</v>
      </c>
      <c r="I170" s="110">
        <f>SUM(I142:I169)</f>
        <v>0</v>
      </c>
      <c r="J170" s="110">
        <f>SUM(J142:J169)</f>
        <v>0</v>
      </c>
      <c r="L170" s="111">
        <f>SUM(L142:L169)</f>
        <v>29.006203319999997</v>
      </c>
      <c r="N170" s="112">
        <f>SUM(N142:N169)</f>
        <v>0</v>
      </c>
      <c r="W170" s="62">
        <f>SUM(W142:W169)</f>
        <v>0</v>
      </c>
    </row>
    <row r="172" spans="1:37">
      <c r="B172" s="60" t="s">
        <v>451</v>
      </c>
    </row>
    <row r="173" spans="1:37" ht="25.5">
      <c r="A173" s="58">
        <v>66</v>
      </c>
      <c r="B173" s="59" t="s">
        <v>452</v>
      </c>
      <c r="C173" s="60" t="s">
        <v>453</v>
      </c>
      <c r="D173" s="61" t="s">
        <v>454</v>
      </c>
      <c r="E173" s="62">
        <v>1</v>
      </c>
      <c r="F173" s="63" t="s">
        <v>455</v>
      </c>
      <c r="H173" s="64">
        <f>ROUND(E173*G173,2)</f>
        <v>0</v>
      </c>
      <c r="J173" s="64">
        <f>ROUND(E173*G173,2)</f>
        <v>0</v>
      </c>
      <c r="K173" s="65">
        <v>30.49579</v>
      </c>
      <c r="L173" s="65">
        <f>E173*K173</f>
        <v>30.49579</v>
      </c>
      <c r="N173" s="62">
        <f>E173*M173</f>
        <v>0</v>
      </c>
      <c r="P173" s="63" t="s">
        <v>151</v>
      </c>
      <c r="V173" s="66" t="s">
        <v>67</v>
      </c>
      <c r="X173" s="101" t="s">
        <v>456</v>
      </c>
      <c r="Y173" s="101" t="s">
        <v>453</v>
      </c>
      <c r="Z173" s="60" t="s">
        <v>457</v>
      </c>
      <c r="AJ173" s="37" t="s">
        <v>154</v>
      </c>
      <c r="AK173" s="37" t="s">
        <v>155</v>
      </c>
    </row>
    <row r="174" spans="1:37">
      <c r="A174" s="58">
        <v>67</v>
      </c>
      <c r="B174" s="59" t="s">
        <v>255</v>
      </c>
      <c r="C174" s="60" t="s">
        <v>458</v>
      </c>
      <c r="D174" s="61" t="s">
        <v>459</v>
      </c>
      <c r="E174" s="62">
        <v>1</v>
      </c>
      <c r="F174" s="63" t="s">
        <v>242</v>
      </c>
      <c r="I174" s="64">
        <f>ROUND(E174*G174,2)</f>
        <v>0</v>
      </c>
      <c r="J174" s="64">
        <f>ROUND(E174*G174,2)</f>
        <v>0</v>
      </c>
      <c r="L174" s="65">
        <f>E174*K174</f>
        <v>0</v>
      </c>
      <c r="N174" s="62">
        <f>E174*M174</f>
        <v>0</v>
      </c>
      <c r="P174" s="63" t="s">
        <v>151</v>
      </c>
      <c r="V174" s="66" t="s">
        <v>66</v>
      </c>
      <c r="X174" s="101" t="s">
        <v>460</v>
      </c>
      <c r="Y174" s="101" t="s">
        <v>458</v>
      </c>
      <c r="Z174" s="60" t="s">
        <v>461</v>
      </c>
      <c r="AA174" s="60" t="s">
        <v>151</v>
      </c>
      <c r="AJ174" s="37" t="s">
        <v>259</v>
      </c>
      <c r="AK174" s="37" t="s">
        <v>155</v>
      </c>
    </row>
    <row r="175" spans="1:37">
      <c r="D175" s="109" t="s">
        <v>462</v>
      </c>
      <c r="E175" s="110">
        <f>J175</f>
        <v>0</v>
      </c>
      <c r="H175" s="110">
        <f>SUM(H172:H174)</f>
        <v>0</v>
      </c>
      <c r="I175" s="110">
        <f>SUM(I172:I174)</f>
        <v>0</v>
      </c>
      <c r="J175" s="110">
        <f>SUM(J172:J174)</f>
        <v>0</v>
      </c>
      <c r="L175" s="111">
        <f>SUM(L172:L174)</f>
        <v>30.49579</v>
      </c>
      <c r="N175" s="112">
        <f>SUM(N172:N174)</f>
        <v>0</v>
      </c>
      <c r="W175" s="62">
        <f>SUM(W172:W174)</f>
        <v>0</v>
      </c>
    </row>
    <row r="177" spans="1:37">
      <c r="B177" s="60" t="s">
        <v>463</v>
      </c>
    </row>
    <row r="178" spans="1:37">
      <c r="A178" s="58">
        <v>68</v>
      </c>
      <c r="B178" s="59" t="s">
        <v>370</v>
      </c>
      <c r="C178" s="60" t="s">
        <v>464</v>
      </c>
      <c r="D178" s="61" t="s">
        <v>465</v>
      </c>
      <c r="E178" s="62">
        <v>53.68</v>
      </c>
      <c r="F178" s="63" t="s">
        <v>466</v>
      </c>
      <c r="H178" s="64">
        <f>ROUND(E178*G178,2)</f>
        <v>0</v>
      </c>
      <c r="J178" s="64">
        <f>ROUND(E178*G178,2)</f>
        <v>0</v>
      </c>
      <c r="K178" s="65">
        <v>0.10562000000000001</v>
      </c>
      <c r="L178" s="65">
        <f>E178*K178</f>
        <v>5.6696816000000005</v>
      </c>
      <c r="N178" s="62">
        <f>E178*M178</f>
        <v>0</v>
      </c>
      <c r="P178" s="63" t="s">
        <v>151</v>
      </c>
      <c r="V178" s="66" t="s">
        <v>67</v>
      </c>
      <c r="X178" s="101" t="s">
        <v>467</v>
      </c>
      <c r="Y178" s="101" t="s">
        <v>464</v>
      </c>
      <c r="Z178" s="60" t="s">
        <v>391</v>
      </c>
      <c r="AJ178" s="37" t="s">
        <v>154</v>
      </c>
      <c r="AK178" s="37" t="s">
        <v>155</v>
      </c>
    </row>
    <row r="179" spans="1:37">
      <c r="D179" s="102" t="s">
        <v>468</v>
      </c>
      <c r="E179" s="103"/>
      <c r="F179" s="104"/>
      <c r="G179" s="105"/>
      <c r="H179" s="105"/>
      <c r="I179" s="105"/>
      <c r="J179" s="105"/>
      <c r="K179" s="106"/>
      <c r="L179" s="106"/>
      <c r="M179" s="103"/>
      <c r="N179" s="103"/>
      <c r="O179" s="104"/>
      <c r="P179" s="104"/>
      <c r="Q179" s="103"/>
      <c r="R179" s="103"/>
      <c r="S179" s="103"/>
      <c r="T179" s="107"/>
      <c r="U179" s="107"/>
      <c r="V179" s="107" t="s">
        <v>0</v>
      </c>
      <c r="W179" s="103"/>
      <c r="X179" s="108"/>
    </row>
    <row r="180" spans="1:37">
      <c r="A180" s="58">
        <v>69</v>
      </c>
      <c r="B180" s="59" t="s">
        <v>255</v>
      </c>
      <c r="C180" s="60" t="s">
        <v>469</v>
      </c>
      <c r="D180" s="61" t="s">
        <v>470</v>
      </c>
      <c r="E180" s="62">
        <v>55.29</v>
      </c>
      <c r="F180" s="63" t="s">
        <v>242</v>
      </c>
      <c r="I180" s="64">
        <f>ROUND(E180*G180,2)</f>
        <v>0</v>
      </c>
      <c r="J180" s="64">
        <f>ROUND(E180*G180,2)</f>
        <v>0</v>
      </c>
      <c r="K180" s="65">
        <v>2.1999999999999999E-2</v>
      </c>
      <c r="L180" s="65">
        <f>E180*K180</f>
        <v>1.21638</v>
      </c>
      <c r="N180" s="62">
        <f>E180*M180</f>
        <v>0</v>
      </c>
      <c r="P180" s="63" t="s">
        <v>151</v>
      </c>
      <c r="V180" s="66" t="s">
        <v>66</v>
      </c>
      <c r="X180" s="101" t="s">
        <v>469</v>
      </c>
      <c r="Y180" s="101" t="s">
        <v>469</v>
      </c>
      <c r="Z180" s="60" t="s">
        <v>397</v>
      </c>
      <c r="AA180" s="60" t="s">
        <v>151</v>
      </c>
      <c r="AJ180" s="37" t="s">
        <v>259</v>
      </c>
      <c r="AK180" s="37" t="s">
        <v>155</v>
      </c>
    </row>
    <row r="181" spans="1:37">
      <c r="D181" s="102" t="s">
        <v>471</v>
      </c>
      <c r="E181" s="103"/>
      <c r="F181" s="104"/>
      <c r="G181" s="105"/>
      <c r="H181" s="105"/>
      <c r="I181" s="105"/>
      <c r="J181" s="105"/>
      <c r="K181" s="106"/>
      <c r="L181" s="106"/>
      <c r="M181" s="103"/>
      <c r="N181" s="103"/>
      <c r="O181" s="104"/>
      <c r="P181" s="104"/>
      <c r="Q181" s="103"/>
      <c r="R181" s="103"/>
      <c r="S181" s="103"/>
      <c r="T181" s="107"/>
      <c r="U181" s="107"/>
      <c r="V181" s="107" t="s">
        <v>0</v>
      </c>
      <c r="W181" s="103"/>
      <c r="X181" s="108"/>
    </row>
    <row r="182" spans="1:37">
      <c r="A182" s="58">
        <v>70</v>
      </c>
      <c r="B182" s="59" t="s">
        <v>370</v>
      </c>
      <c r="C182" s="60" t="s">
        <v>472</v>
      </c>
      <c r="D182" s="61" t="s">
        <v>473</v>
      </c>
      <c r="E182" s="62">
        <v>2.6840000000000002</v>
      </c>
      <c r="F182" s="63" t="s">
        <v>150</v>
      </c>
      <c r="H182" s="64">
        <f>ROUND(E182*G182,2)</f>
        <v>0</v>
      </c>
      <c r="J182" s="64">
        <f>ROUND(E182*G182,2)</f>
        <v>0</v>
      </c>
      <c r="K182" s="65">
        <v>2.3628499999999999</v>
      </c>
      <c r="L182" s="65">
        <f>E182*K182</f>
        <v>6.3418894000000003</v>
      </c>
      <c r="N182" s="62">
        <f>E182*M182</f>
        <v>0</v>
      </c>
      <c r="P182" s="63" t="s">
        <v>151</v>
      </c>
      <c r="V182" s="66" t="s">
        <v>67</v>
      </c>
      <c r="X182" s="101" t="s">
        <v>474</v>
      </c>
      <c r="Y182" s="101" t="s">
        <v>472</v>
      </c>
      <c r="Z182" s="60" t="s">
        <v>391</v>
      </c>
      <c r="AJ182" s="37" t="s">
        <v>154</v>
      </c>
      <c r="AK182" s="37" t="s">
        <v>155</v>
      </c>
    </row>
    <row r="183" spans="1:37">
      <c r="D183" s="102" t="s">
        <v>475</v>
      </c>
      <c r="E183" s="103"/>
      <c r="F183" s="104"/>
      <c r="G183" s="105"/>
      <c r="H183" s="105"/>
      <c r="I183" s="105"/>
      <c r="J183" s="105"/>
      <c r="K183" s="106"/>
      <c r="L183" s="106"/>
      <c r="M183" s="103"/>
      <c r="N183" s="103"/>
      <c r="O183" s="104"/>
      <c r="P183" s="104"/>
      <c r="Q183" s="103"/>
      <c r="R183" s="103"/>
      <c r="S183" s="103"/>
      <c r="T183" s="107"/>
      <c r="U183" s="107"/>
      <c r="V183" s="107" t="s">
        <v>0</v>
      </c>
      <c r="W183" s="103"/>
      <c r="X183" s="108"/>
    </row>
    <row r="184" spans="1:37">
      <c r="A184" s="58">
        <v>71</v>
      </c>
      <c r="B184" s="59" t="s">
        <v>476</v>
      </c>
      <c r="C184" s="60" t="s">
        <v>477</v>
      </c>
      <c r="D184" s="61" t="s">
        <v>478</v>
      </c>
      <c r="E184" s="62">
        <v>297.30200000000002</v>
      </c>
      <c r="F184" s="63" t="s">
        <v>251</v>
      </c>
      <c r="H184" s="64">
        <f>ROUND(E184*G184,2)</f>
        <v>0</v>
      </c>
      <c r="J184" s="64">
        <f>ROUND(E184*G184,2)</f>
        <v>0</v>
      </c>
      <c r="L184" s="65">
        <f>E184*K184</f>
        <v>0</v>
      </c>
      <c r="N184" s="62">
        <f>E184*M184</f>
        <v>0</v>
      </c>
      <c r="P184" s="63" t="s">
        <v>151</v>
      </c>
      <c r="V184" s="66" t="s">
        <v>67</v>
      </c>
      <c r="X184" s="101" t="s">
        <v>479</v>
      </c>
      <c r="Y184" s="101" t="s">
        <v>477</v>
      </c>
      <c r="Z184" s="60" t="s">
        <v>480</v>
      </c>
      <c r="AJ184" s="37" t="s">
        <v>154</v>
      </c>
      <c r="AK184" s="37" t="s">
        <v>155</v>
      </c>
    </row>
    <row r="185" spans="1:37">
      <c r="D185" s="102" t="s">
        <v>481</v>
      </c>
      <c r="E185" s="103"/>
      <c r="F185" s="104"/>
      <c r="G185" s="105"/>
      <c r="H185" s="105"/>
      <c r="I185" s="105"/>
      <c r="J185" s="105"/>
      <c r="K185" s="106"/>
      <c r="L185" s="106"/>
      <c r="M185" s="103"/>
      <c r="N185" s="103"/>
      <c r="O185" s="104"/>
      <c r="P185" s="104"/>
      <c r="Q185" s="103"/>
      <c r="R185" s="103"/>
      <c r="S185" s="103"/>
      <c r="T185" s="107"/>
      <c r="U185" s="107"/>
      <c r="V185" s="107" t="s">
        <v>0</v>
      </c>
      <c r="W185" s="103"/>
      <c r="X185" s="108"/>
    </row>
    <row r="186" spans="1:37">
      <c r="A186" s="58">
        <v>72</v>
      </c>
      <c r="B186" s="59" t="s">
        <v>476</v>
      </c>
      <c r="C186" s="60" t="s">
        <v>482</v>
      </c>
      <c r="D186" s="61" t="s">
        <v>483</v>
      </c>
      <c r="E186" s="62">
        <v>297.30200000000002</v>
      </c>
      <c r="F186" s="63" t="s">
        <v>251</v>
      </c>
      <c r="H186" s="64">
        <f>ROUND(E186*G186,2)</f>
        <v>0</v>
      </c>
      <c r="J186" s="64">
        <f>ROUND(E186*G186,2)</f>
        <v>0</v>
      </c>
      <c r="K186" s="65">
        <v>6.9999999999999999E-4</v>
      </c>
      <c r="L186" s="65">
        <f>E186*K186</f>
        <v>0.2081114</v>
      </c>
      <c r="N186" s="62">
        <f>E186*M186</f>
        <v>0</v>
      </c>
      <c r="P186" s="63" t="s">
        <v>151</v>
      </c>
      <c r="V186" s="66" t="s">
        <v>67</v>
      </c>
      <c r="X186" s="101" t="s">
        <v>484</v>
      </c>
      <c r="Y186" s="101" t="s">
        <v>482</v>
      </c>
      <c r="Z186" s="60" t="s">
        <v>480</v>
      </c>
      <c r="AJ186" s="37" t="s">
        <v>154</v>
      </c>
      <c r="AK186" s="37" t="s">
        <v>155</v>
      </c>
    </row>
    <row r="187" spans="1:37">
      <c r="A187" s="58">
        <v>73</v>
      </c>
      <c r="B187" s="59" t="s">
        <v>476</v>
      </c>
      <c r="C187" s="60" t="s">
        <v>485</v>
      </c>
      <c r="D187" s="61" t="s">
        <v>486</v>
      </c>
      <c r="E187" s="62">
        <v>297.30200000000002</v>
      </c>
      <c r="F187" s="63" t="s">
        <v>251</v>
      </c>
      <c r="H187" s="64">
        <f>ROUND(E187*G187,2)</f>
        <v>0</v>
      </c>
      <c r="J187" s="64">
        <f>ROUND(E187*G187,2)</f>
        <v>0</v>
      </c>
      <c r="L187" s="65">
        <f>E187*K187</f>
        <v>0</v>
      </c>
      <c r="N187" s="62">
        <f>E187*M187</f>
        <v>0</v>
      </c>
      <c r="P187" s="63" t="s">
        <v>151</v>
      </c>
      <c r="V187" s="66" t="s">
        <v>67</v>
      </c>
      <c r="X187" s="101" t="s">
        <v>487</v>
      </c>
      <c r="Y187" s="101" t="s">
        <v>485</v>
      </c>
      <c r="Z187" s="60" t="s">
        <v>480</v>
      </c>
      <c r="AJ187" s="37" t="s">
        <v>154</v>
      </c>
      <c r="AK187" s="37" t="s">
        <v>155</v>
      </c>
    </row>
    <row r="188" spans="1:37">
      <c r="A188" s="58">
        <v>74</v>
      </c>
      <c r="B188" s="59" t="s">
        <v>160</v>
      </c>
      <c r="C188" s="60" t="s">
        <v>488</v>
      </c>
      <c r="D188" s="61" t="s">
        <v>489</v>
      </c>
      <c r="E188" s="62">
        <v>133</v>
      </c>
      <c r="F188" s="63" t="s">
        <v>150</v>
      </c>
      <c r="H188" s="64">
        <f>ROUND(E188*G188,2)</f>
        <v>0</v>
      </c>
      <c r="J188" s="64">
        <f>ROUND(E188*G188,2)</f>
        <v>0</v>
      </c>
      <c r="L188" s="65">
        <f>E188*K188</f>
        <v>0</v>
      </c>
      <c r="N188" s="62">
        <f>E188*M188</f>
        <v>0</v>
      </c>
      <c r="P188" s="63" t="s">
        <v>151</v>
      </c>
      <c r="V188" s="66" t="s">
        <v>67</v>
      </c>
      <c r="X188" s="101" t="s">
        <v>490</v>
      </c>
      <c r="Y188" s="101" t="s">
        <v>488</v>
      </c>
      <c r="Z188" s="60" t="s">
        <v>491</v>
      </c>
      <c r="AJ188" s="37" t="s">
        <v>154</v>
      </c>
      <c r="AK188" s="37" t="s">
        <v>155</v>
      </c>
    </row>
    <row r="189" spans="1:37">
      <c r="A189" s="58">
        <v>75</v>
      </c>
      <c r="B189" s="59" t="s">
        <v>206</v>
      </c>
      <c r="C189" s="60" t="s">
        <v>492</v>
      </c>
      <c r="D189" s="61" t="s">
        <v>493</v>
      </c>
      <c r="E189" s="62">
        <v>678.40800000000002</v>
      </c>
      <c r="F189" s="63" t="s">
        <v>222</v>
      </c>
      <c r="H189" s="64">
        <f>ROUND(E189*G189,2)</f>
        <v>0</v>
      </c>
      <c r="J189" s="64">
        <f>ROUND(E189*G189,2)</f>
        <v>0</v>
      </c>
      <c r="L189" s="65">
        <f>E189*K189</f>
        <v>0</v>
      </c>
      <c r="N189" s="62">
        <f>E189*M189</f>
        <v>0</v>
      </c>
      <c r="P189" s="63" t="s">
        <v>151</v>
      </c>
      <c r="V189" s="66" t="s">
        <v>67</v>
      </c>
      <c r="X189" s="101" t="s">
        <v>494</v>
      </c>
      <c r="Y189" s="101" t="s">
        <v>492</v>
      </c>
      <c r="Z189" s="60" t="s">
        <v>495</v>
      </c>
      <c r="AJ189" s="37" t="s">
        <v>154</v>
      </c>
      <c r="AK189" s="37" t="s">
        <v>155</v>
      </c>
    </row>
    <row r="190" spans="1:37">
      <c r="D190" s="109" t="s">
        <v>496</v>
      </c>
      <c r="E190" s="110">
        <f>J190</f>
        <v>0</v>
      </c>
      <c r="H190" s="110">
        <f>SUM(H177:H189)</f>
        <v>0</v>
      </c>
      <c r="I190" s="110">
        <f>SUM(I177:I189)</f>
        <v>0</v>
      </c>
      <c r="J190" s="110">
        <f>SUM(J177:J189)</f>
        <v>0</v>
      </c>
      <c r="L190" s="111">
        <f>SUM(L177:L189)</f>
        <v>13.436062400000001</v>
      </c>
      <c r="N190" s="112">
        <f>SUM(N177:N189)</f>
        <v>0</v>
      </c>
      <c r="W190" s="62">
        <f>SUM(W177:W189)</f>
        <v>0</v>
      </c>
    </row>
    <row r="192" spans="1:37">
      <c r="D192" s="109" t="s">
        <v>497</v>
      </c>
      <c r="E192" s="112">
        <f>J192</f>
        <v>0</v>
      </c>
      <c r="H192" s="110">
        <f>+H37+H70+H106+H123+H140+H170+H175+H190</f>
        <v>0</v>
      </c>
      <c r="I192" s="110">
        <f>+I37+I70+I106+I123+I140+I170+I175+I190</f>
        <v>0</v>
      </c>
      <c r="J192" s="110">
        <f>+J37+J70+J106+J123+J140+J170+J175+J190</f>
        <v>0</v>
      </c>
      <c r="L192" s="111">
        <f>+L37+L70+L106+L123+L140+L170+L175+L190</f>
        <v>678.40787243999978</v>
      </c>
      <c r="N192" s="112">
        <f>+N37+N70+N106+N123+N140+N170+N175+N190</f>
        <v>0</v>
      </c>
      <c r="W192" s="62">
        <f>+W37+W70+W106+W123+W140+W170+W175+W190</f>
        <v>0</v>
      </c>
    </row>
    <row r="194" spans="1:37">
      <c r="B194" s="100" t="s">
        <v>498</v>
      </c>
    </row>
    <row r="195" spans="1:37">
      <c r="B195" s="60" t="s">
        <v>499</v>
      </c>
    </row>
    <row r="196" spans="1:37" ht="25.5">
      <c r="A196" s="58">
        <v>76</v>
      </c>
      <c r="B196" s="59" t="s">
        <v>500</v>
      </c>
      <c r="C196" s="60" t="s">
        <v>501</v>
      </c>
      <c r="D196" s="61" t="s">
        <v>502</v>
      </c>
      <c r="E196" s="62">
        <v>6.87</v>
      </c>
      <c r="F196" s="63" t="s">
        <v>251</v>
      </c>
      <c r="H196" s="64">
        <f>ROUND(E196*G196,2)</f>
        <v>0</v>
      </c>
      <c r="J196" s="64">
        <f>ROUND(E196*G196,2)</f>
        <v>0</v>
      </c>
      <c r="L196" s="65">
        <f>E196*K196</f>
        <v>0</v>
      </c>
      <c r="N196" s="62">
        <f>E196*M196</f>
        <v>0</v>
      </c>
      <c r="P196" s="63" t="s">
        <v>151</v>
      </c>
      <c r="V196" s="66" t="s">
        <v>503</v>
      </c>
      <c r="X196" s="101" t="s">
        <v>504</v>
      </c>
      <c r="Y196" s="101" t="s">
        <v>501</v>
      </c>
      <c r="Z196" s="60" t="s">
        <v>264</v>
      </c>
      <c r="AJ196" s="37" t="s">
        <v>505</v>
      </c>
      <c r="AK196" s="37" t="s">
        <v>155</v>
      </c>
    </row>
    <row r="197" spans="1:37">
      <c r="D197" s="102" t="s">
        <v>506</v>
      </c>
      <c r="E197" s="103"/>
      <c r="F197" s="104"/>
      <c r="G197" s="105"/>
      <c r="H197" s="105"/>
      <c r="I197" s="105"/>
      <c r="J197" s="105"/>
      <c r="K197" s="106"/>
      <c r="L197" s="106"/>
      <c r="M197" s="103"/>
      <c r="N197" s="103"/>
      <c r="O197" s="104"/>
      <c r="P197" s="104"/>
      <c r="Q197" s="103"/>
      <c r="R197" s="103"/>
      <c r="S197" s="103"/>
      <c r="T197" s="107"/>
      <c r="U197" s="107"/>
      <c r="V197" s="107" t="s">
        <v>0</v>
      </c>
      <c r="W197" s="103"/>
      <c r="X197" s="108"/>
    </row>
    <row r="198" spans="1:37" ht="25.5">
      <c r="A198" s="58">
        <v>77</v>
      </c>
      <c r="B198" s="59" t="s">
        <v>255</v>
      </c>
      <c r="C198" s="60" t="s">
        <v>507</v>
      </c>
      <c r="D198" s="61" t="s">
        <v>508</v>
      </c>
      <c r="E198" s="62">
        <v>7.694</v>
      </c>
      <c r="F198" s="63" t="s">
        <v>509</v>
      </c>
      <c r="I198" s="64">
        <f>ROUND(E198*G198,2)</f>
        <v>0</v>
      </c>
      <c r="J198" s="64">
        <f>ROUND(E198*G198,2)</f>
        <v>0</v>
      </c>
      <c r="K198" s="65">
        <v>1E-3</v>
      </c>
      <c r="L198" s="65">
        <f>E198*K198</f>
        <v>7.6940000000000003E-3</v>
      </c>
      <c r="N198" s="62">
        <f>E198*M198</f>
        <v>0</v>
      </c>
      <c r="P198" s="63" t="s">
        <v>151</v>
      </c>
      <c r="V198" s="66" t="s">
        <v>66</v>
      </c>
      <c r="X198" s="101" t="s">
        <v>510</v>
      </c>
      <c r="Y198" s="101" t="s">
        <v>507</v>
      </c>
      <c r="Z198" s="60" t="s">
        <v>511</v>
      </c>
      <c r="AA198" s="60" t="s">
        <v>151</v>
      </c>
      <c r="AJ198" s="37" t="s">
        <v>512</v>
      </c>
      <c r="AK198" s="37" t="s">
        <v>155</v>
      </c>
    </row>
    <row r="199" spans="1:37">
      <c r="D199" s="102" t="s">
        <v>513</v>
      </c>
      <c r="E199" s="103"/>
      <c r="F199" s="104"/>
      <c r="G199" s="105"/>
      <c r="H199" s="105"/>
      <c r="I199" s="105"/>
      <c r="J199" s="105"/>
      <c r="K199" s="106"/>
      <c r="L199" s="106"/>
      <c r="M199" s="103"/>
      <c r="N199" s="103"/>
      <c r="O199" s="104"/>
      <c r="P199" s="104"/>
      <c r="Q199" s="103"/>
      <c r="R199" s="103"/>
      <c r="S199" s="103"/>
      <c r="T199" s="107"/>
      <c r="U199" s="107"/>
      <c r="V199" s="107" t="s">
        <v>0</v>
      </c>
      <c r="W199" s="103"/>
      <c r="X199" s="108"/>
    </row>
    <row r="200" spans="1:37">
      <c r="A200" s="58">
        <v>78</v>
      </c>
      <c r="B200" s="59" t="s">
        <v>500</v>
      </c>
      <c r="C200" s="60" t="s">
        <v>514</v>
      </c>
      <c r="D200" s="61" t="s">
        <v>515</v>
      </c>
      <c r="E200" s="62">
        <v>38.073</v>
      </c>
      <c r="F200" s="63" t="s">
        <v>251</v>
      </c>
      <c r="H200" s="64">
        <f>ROUND(E200*G200,2)</f>
        <v>0</v>
      </c>
      <c r="J200" s="64">
        <f>ROUND(E200*G200,2)</f>
        <v>0</v>
      </c>
      <c r="K200" s="65">
        <v>4.0000000000000002E-4</v>
      </c>
      <c r="L200" s="65">
        <f>E200*K200</f>
        <v>1.52292E-2</v>
      </c>
      <c r="N200" s="62">
        <f>E200*M200</f>
        <v>0</v>
      </c>
      <c r="P200" s="63" t="s">
        <v>151</v>
      </c>
      <c r="V200" s="66" t="s">
        <v>503</v>
      </c>
      <c r="X200" s="101" t="s">
        <v>516</v>
      </c>
      <c r="Y200" s="101" t="s">
        <v>514</v>
      </c>
      <c r="Z200" s="60" t="s">
        <v>517</v>
      </c>
      <c r="AJ200" s="37" t="s">
        <v>505</v>
      </c>
      <c r="AK200" s="37" t="s">
        <v>155</v>
      </c>
    </row>
    <row r="201" spans="1:37">
      <c r="D201" s="102" t="s">
        <v>518</v>
      </c>
      <c r="E201" s="103"/>
      <c r="F201" s="104"/>
      <c r="G201" s="105"/>
      <c r="H201" s="105"/>
      <c r="I201" s="105"/>
      <c r="J201" s="105"/>
      <c r="K201" s="106"/>
      <c r="L201" s="106"/>
      <c r="M201" s="103"/>
      <c r="N201" s="103"/>
      <c r="O201" s="104"/>
      <c r="P201" s="104"/>
      <c r="Q201" s="103"/>
      <c r="R201" s="103"/>
      <c r="S201" s="103"/>
      <c r="T201" s="107"/>
      <c r="U201" s="107"/>
      <c r="V201" s="107" t="s">
        <v>0</v>
      </c>
      <c r="W201" s="103"/>
      <c r="X201" s="108"/>
    </row>
    <row r="202" spans="1:37">
      <c r="A202" s="58">
        <v>79</v>
      </c>
      <c r="B202" s="59" t="s">
        <v>255</v>
      </c>
      <c r="C202" s="60" t="s">
        <v>519</v>
      </c>
      <c r="D202" s="61" t="s">
        <v>520</v>
      </c>
      <c r="E202" s="62">
        <v>43.783999999999999</v>
      </c>
      <c r="F202" s="63" t="s">
        <v>251</v>
      </c>
      <c r="I202" s="64">
        <f>ROUND(E202*G202,2)</f>
        <v>0</v>
      </c>
      <c r="J202" s="64">
        <f>ROUND(E202*G202,2)</f>
        <v>0</v>
      </c>
      <c r="K202" s="65">
        <v>4.8500000000000001E-3</v>
      </c>
      <c r="L202" s="65">
        <f>E202*K202</f>
        <v>0.2123524</v>
      </c>
      <c r="N202" s="62">
        <f>E202*M202</f>
        <v>0</v>
      </c>
      <c r="P202" s="63" t="s">
        <v>151</v>
      </c>
      <c r="V202" s="66" t="s">
        <v>66</v>
      </c>
      <c r="X202" s="101" t="s">
        <v>519</v>
      </c>
      <c r="Y202" s="101" t="s">
        <v>519</v>
      </c>
      <c r="Z202" s="60" t="s">
        <v>521</v>
      </c>
      <c r="AA202" s="60" t="s">
        <v>151</v>
      </c>
      <c r="AJ202" s="37" t="s">
        <v>512</v>
      </c>
      <c r="AK202" s="37" t="s">
        <v>155</v>
      </c>
    </row>
    <row r="203" spans="1:37">
      <c r="A203" s="58">
        <v>80</v>
      </c>
      <c r="B203" s="59" t="s">
        <v>500</v>
      </c>
      <c r="C203" s="60" t="s">
        <v>522</v>
      </c>
      <c r="D203" s="61" t="s">
        <v>523</v>
      </c>
      <c r="E203" s="62">
        <v>33.67</v>
      </c>
      <c r="F203" s="63" t="s">
        <v>251</v>
      </c>
      <c r="H203" s="64">
        <f>ROUND(E203*G203,2)</f>
        <v>0</v>
      </c>
      <c r="J203" s="64">
        <f>ROUND(E203*G203,2)</f>
        <v>0</v>
      </c>
      <c r="K203" s="65">
        <v>8.4000000000000003E-4</v>
      </c>
      <c r="L203" s="65">
        <f>E203*K203</f>
        <v>2.8282800000000004E-2</v>
      </c>
      <c r="N203" s="62">
        <f>E203*M203</f>
        <v>0</v>
      </c>
      <c r="P203" s="63" t="s">
        <v>151</v>
      </c>
      <c r="V203" s="66" t="s">
        <v>503</v>
      </c>
      <c r="X203" s="101" t="s">
        <v>524</v>
      </c>
      <c r="Y203" s="101" t="s">
        <v>522</v>
      </c>
      <c r="Z203" s="60" t="s">
        <v>517</v>
      </c>
      <c r="AJ203" s="37" t="s">
        <v>505</v>
      </c>
      <c r="AK203" s="37" t="s">
        <v>155</v>
      </c>
    </row>
    <row r="204" spans="1:37">
      <c r="D204" s="102" t="s">
        <v>525</v>
      </c>
      <c r="E204" s="103"/>
      <c r="F204" s="104"/>
      <c r="G204" s="105"/>
      <c r="H204" s="105"/>
      <c r="I204" s="105"/>
      <c r="J204" s="105"/>
      <c r="K204" s="106"/>
      <c r="L204" s="106"/>
      <c r="M204" s="103"/>
      <c r="N204" s="103"/>
      <c r="O204" s="104"/>
      <c r="P204" s="104"/>
      <c r="Q204" s="103"/>
      <c r="R204" s="103"/>
      <c r="S204" s="103"/>
      <c r="T204" s="107"/>
      <c r="U204" s="107"/>
      <c r="V204" s="107" t="s">
        <v>0</v>
      </c>
      <c r="W204" s="103"/>
      <c r="X204" s="108"/>
    </row>
    <row r="205" spans="1:37">
      <c r="A205" s="58">
        <v>81</v>
      </c>
      <c r="B205" s="59" t="s">
        <v>255</v>
      </c>
      <c r="C205" s="60" t="s">
        <v>526</v>
      </c>
      <c r="D205" s="61" t="s">
        <v>527</v>
      </c>
      <c r="E205" s="62">
        <v>39.393999999999998</v>
      </c>
      <c r="F205" s="63" t="s">
        <v>251</v>
      </c>
      <c r="I205" s="64">
        <f>ROUND(E205*G205,2)</f>
        <v>0</v>
      </c>
      <c r="J205" s="64">
        <f>ROUND(E205*G205,2)</f>
        <v>0</v>
      </c>
      <c r="L205" s="65">
        <f>E205*K205</f>
        <v>0</v>
      </c>
      <c r="N205" s="62">
        <f>E205*M205</f>
        <v>0</v>
      </c>
      <c r="P205" s="63" t="s">
        <v>151</v>
      </c>
      <c r="V205" s="66" t="s">
        <v>66</v>
      </c>
      <c r="X205" s="101" t="s">
        <v>526</v>
      </c>
      <c r="Y205" s="101" t="s">
        <v>526</v>
      </c>
      <c r="Z205" s="60" t="s">
        <v>264</v>
      </c>
      <c r="AA205" s="60" t="s">
        <v>151</v>
      </c>
      <c r="AJ205" s="37" t="s">
        <v>512</v>
      </c>
      <c r="AK205" s="37" t="s">
        <v>155</v>
      </c>
    </row>
    <row r="206" spans="1:37">
      <c r="A206" s="58">
        <v>82</v>
      </c>
      <c r="B206" s="59" t="s">
        <v>500</v>
      </c>
      <c r="C206" s="60" t="s">
        <v>528</v>
      </c>
      <c r="D206" s="61" t="s">
        <v>529</v>
      </c>
      <c r="E206" s="62">
        <v>33.01</v>
      </c>
      <c r="F206" s="63" t="s">
        <v>251</v>
      </c>
      <c r="H206" s="64">
        <f>ROUND(E206*G206,2)</f>
        <v>0</v>
      </c>
      <c r="J206" s="64">
        <f>ROUND(E206*G206,2)</f>
        <v>0</v>
      </c>
      <c r="L206" s="65">
        <f>E206*K206</f>
        <v>0</v>
      </c>
      <c r="N206" s="62">
        <f>E206*M206</f>
        <v>0</v>
      </c>
      <c r="P206" s="63" t="s">
        <v>151</v>
      </c>
      <c r="V206" s="66" t="s">
        <v>503</v>
      </c>
      <c r="X206" s="101" t="s">
        <v>530</v>
      </c>
      <c r="Y206" s="101" t="s">
        <v>528</v>
      </c>
      <c r="Z206" s="60" t="s">
        <v>517</v>
      </c>
      <c r="AJ206" s="37" t="s">
        <v>505</v>
      </c>
      <c r="AK206" s="37" t="s">
        <v>155</v>
      </c>
    </row>
    <row r="207" spans="1:37">
      <c r="D207" s="102" t="s">
        <v>531</v>
      </c>
      <c r="E207" s="103"/>
      <c r="F207" s="104"/>
      <c r="G207" s="105"/>
      <c r="H207" s="105"/>
      <c r="I207" s="105"/>
      <c r="J207" s="105"/>
      <c r="K207" s="106"/>
      <c r="L207" s="106"/>
      <c r="M207" s="103"/>
      <c r="N207" s="103"/>
      <c r="O207" s="104"/>
      <c r="P207" s="104"/>
      <c r="Q207" s="103"/>
      <c r="R207" s="103"/>
      <c r="S207" s="103"/>
      <c r="T207" s="107"/>
      <c r="U207" s="107"/>
      <c r="V207" s="107" t="s">
        <v>0</v>
      </c>
      <c r="W207" s="103"/>
      <c r="X207" s="108"/>
    </row>
    <row r="208" spans="1:37">
      <c r="A208" s="58">
        <v>83</v>
      </c>
      <c r="B208" s="59" t="s">
        <v>255</v>
      </c>
      <c r="C208" s="60" t="s">
        <v>532</v>
      </c>
      <c r="D208" s="61" t="s">
        <v>533</v>
      </c>
      <c r="E208" s="62">
        <v>34.661000000000001</v>
      </c>
      <c r="F208" s="63" t="s">
        <v>251</v>
      </c>
      <c r="I208" s="64">
        <f>ROUND(E208*G208,2)</f>
        <v>0</v>
      </c>
      <c r="J208" s="64">
        <f>ROUND(E208*G208,2)</f>
        <v>0</v>
      </c>
      <c r="L208" s="65">
        <f>E208*K208</f>
        <v>0</v>
      </c>
      <c r="N208" s="62">
        <f>E208*M208</f>
        <v>0</v>
      </c>
      <c r="P208" s="63" t="s">
        <v>151</v>
      </c>
      <c r="V208" s="66" t="s">
        <v>66</v>
      </c>
      <c r="X208" s="101" t="s">
        <v>532</v>
      </c>
      <c r="Y208" s="101" t="s">
        <v>532</v>
      </c>
      <c r="Z208" s="60" t="s">
        <v>258</v>
      </c>
      <c r="AA208" s="60" t="s">
        <v>534</v>
      </c>
      <c r="AJ208" s="37" t="s">
        <v>512</v>
      </c>
      <c r="AK208" s="37" t="s">
        <v>155</v>
      </c>
    </row>
    <row r="209" spans="1:37">
      <c r="A209" s="58">
        <v>84</v>
      </c>
      <c r="B209" s="59" t="s">
        <v>500</v>
      </c>
      <c r="C209" s="60" t="s">
        <v>535</v>
      </c>
      <c r="D209" s="61" t="s">
        <v>536</v>
      </c>
      <c r="E209" s="62">
        <v>33.01</v>
      </c>
      <c r="F209" s="63" t="s">
        <v>251</v>
      </c>
      <c r="H209" s="64">
        <f>ROUND(E209*G209,2)</f>
        <v>0</v>
      </c>
      <c r="J209" s="64">
        <f>ROUND(E209*G209,2)</f>
        <v>0</v>
      </c>
      <c r="L209" s="65">
        <f>E209*K209</f>
        <v>0</v>
      </c>
      <c r="N209" s="62">
        <f>E209*M209</f>
        <v>0</v>
      </c>
      <c r="P209" s="63" t="s">
        <v>151</v>
      </c>
      <c r="V209" s="66" t="s">
        <v>503</v>
      </c>
      <c r="X209" s="101" t="s">
        <v>537</v>
      </c>
      <c r="Y209" s="101" t="s">
        <v>535</v>
      </c>
      <c r="Z209" s="60" t="s">
        <v>517</v>
      </c>
      <c r="AJ209" s="37" t="s">
        <v>505</v>
      </c>
      <c r="AK209" s="37" t="s">
        <v>155</v>
      </c>
    </row>
    <row r="210" spans="1:37">
      <c r="A210" s="58">
        <v>85</v>
      </c>
      <c r="B210" s="59" t="s">
        <v>255</v>
      </c>
      <c r="C210" s="60" t="s">
        <v>538</v>
      </c>
      <c r="D210" s="61" t="s">
        <v>539</v>
      </c>
      <c r="E210" s="62">
        <v>34.661000000000001</v>
      </c>
      <c r="F210" s="63" t="s">
        <v>251</v>
      </c>
      <c r="I210" s="64">
        <f>ROUND(E210*G210,2)</f>
        <v>0</v>
      </c>
      <c r="J210" s="64">
        <f>ROUND(E210*G210,2)</f>
        <v>0</v>
      </c>
      <c r="L210" s="65">
        <f>E210*K210</f>
        <v>0</v>
      </c>
      <c r="N210" s="62">
        <f>E210*M210</f>
        <v>0</v>
      </c>
      <c r="P210" s="63" t="s">
        <v>151</v>
      </c>
      <c r="V210" s="66" t="s">
        <v>66</v>
      </c>
      <c r="X210" s="101" t="s">
        <v>538</v>
      </c>
      <c r="Y210" s="101" t="s">
        <v>538</v>
      </c>
      <c r="Z210" s="60" t="s">
        <v>258</v>
      </c>
      <c r="AA210" s="60" t="s">
        <v>540</v>
      </c>
      <c r="AJ210" s="37" t="s">
        <v>512</v>
      </c>
      <c r="AK210" s="37" t="s">
        <v>155</v>
      </c>
    </row>
    <row r="211" spans="1:37">
      <c r="A211" s="58">
        <v>86</v>
      </c>
      <c r="B211" s="59" t="s">
        <v>500</v>
      </c>
      <c r="C211" s="60" t="s">
        <v>541</v>
      </c>
      <c r="D211" s="61" t="s">
        <v>542</v>
      </c>
      <c r="F211" s="63" t="s">
        <v>52</v>
      </c>
      <c r="H211" s="64">
        <f>ROUND(E211*G211,2)</f>
        <v>0</v>
      </c>
      <c r="J211" s="64">
        <f>ROUND(E211*G211,2)</f>
        <v>0</v>
      </c>
      <c r="L211" s="65">
        <f>E211*K211</f>
        <v>0</v>
      </c>
      <c r="N211" s="62">
        <f>E211*M211</f>
        <v>0</v>
      </c>
      <c r="P211" s="63" t="s">
        <v>151</v>
      </c>
      <c r="V211" s="66" t="s">
        <v>503</v>
      </c>
      <c r="X211" s="101" t="s">
        <v>543</v>
      </c>
      <c r="Y211" s="101" t="s">
        <v>541</v>
      </c>
      <c r="Z211" s="60" t="s">
        <v>517</v>
      </c>
      <c r="AJ211" s="37" t="s">
        <v>505</v>
      </c>
      <c r="AK211" s="37" t="s">
        <v>155</v>
      </c>
    </row>
    <row r="212" spans="1:37">
      <c r="D212" s="109" t="s">
        <v>544</v>
      </c>
      <c r="E212" s="110">
        <f>J212</f>
        <v>0</v>
      </c>
      <c r="H212" s="110">
        <f>SUM(H194:H211)</f>
        <v>0</v>
      </c>
      <c r="I212" s="110">
        <f>SUM(I194:I211)</f>
        <v>0</v>
      </c>
      <c r="J212" s="110">
        <f>SUM(J194:J211)</f>
        <v>0</v>
      </c>
      <c r="L212" s="111">
        <f>SUM(L194:L211)</f>
        <v>0.26355840000000003</v>
      </c>
      <c r="N212" s="112">
        <f>SUM(N194:N211)</f>
        <v>0</v>
      </c>
      <c r="W212" s="62">
        <f>SUM(W194:W211)</f>
        <v>0</v>
      </c>
    </row>
    <row r="214" spans="1:37">
      <c r="B214" s="60" t="s">
        <v>545</v>
      </c>
    </row>
    <row r="215" spans="1:37">
      <c r="A215" s="58">
        <v>87</v>
      </c>
      <c r="B215" s="59" t="s">
        <v>546</v>
      </c>
      <c r="C215" s="60" t="s">
        <v>547</v>
      </c>
      <c r="D215" s="61" t="s">
        <v>548</v>
      </c>
      <c r="E215" s="62">
        <v>33.01</v>
      </c>
      <c r="F215" s="63" t="s">
        <v>251</v>
      </c>
      <c r="H215" s="64">
        <f>ROUND(E215*G215,2)</f>
        <v>0</v>
      </c>
      <c r="J215" s="64">
        <f>ROUND(E215*G215,2)</f>
        <v>0</v>
      </c>
      <c r="K215" s="65">
        <v>5.9999999999999995E-4</v>
      </c>
      <c r="L215" s="65">
        <f>E215*K215</f>
        <v>1.9805999999999997E-2</v>
      </c>
      <c r="N215" s="62">
        <f>E215*M215</f>
        <v>0</v>
      </c>
      <c r="P215" s="63" t="s">
        <v>151</v>
      </c>
      <c r="V215" s="66" t="s">
        <v>503</v>
      </c>
      <c r="X215" s="101" t="s">
        <v>549</v>
      </c>
      <c r="Y215" s="101" t="s">
        <v>547</v>
      </c>
      <c r="Z215" s="60" t="s">
        <v>550</v>
      </c>
      <c r="AJ215" s="37" t="s">
        <v>505</v>
      </c>
      <c r="AK215" s="37" t="s">
        <v>155</v>
      </c>
    </row>
    <row r="216" spans="1:37">
      <c r="D216" s="102" t="s">
        <v>531</v>
      </c>
      <c r="E216" s="103"/>
      <c r="F216" s="104"/>
      <c r="G216" s="105"/>
      <c r="H216" s="105"/>
      <c r="I216" s="105"/>
      <c r="J216" s="105"/>
      <c r="K216" s="106"/>
      <c r="L216" s="106"/>
      <c r="M216" s="103"/>
      <c r="N216" s="103"/>
      <c r="O216" s="104"/>
      <c r="P216" s="104"/>
      <c r="Q216" s="103"/>
      <c r="R216" s="103"/>
      <c r="S216" s="103"/>
      <c r="T216" s="107"/>
      <c r="U216" s="107"/>
      <c r="V216" s="107" t="s">
        <v>0</v>
      </c>
      <c r="W216" s="103"/>
      <c r="X216" s="108"/>
    </row>
    <row r="217" spans="1:37">
      <c r="A217" s="58">
        <v>88</v>
      </c>
      <c r="B217" s="59" t="s">
        <v>255</v>
      </c>
      <c r="C217" s="60" t="s">
        <v>551</v>
      </c>
      <c r="D217" s="61" t="s">
        <v>552</v>
      </c>
      <c r="E217" s="62">
        <v>33.67</v>
      </c>
      <c r="F217" s="63" t="s">
        <v>251</v>
      </c>
      <c r="I217" s="64">
        <f>ROUND(E217*G217,2)</f>
        <v>0</v>
      </c>
      <c r="J217" s="64">
        <f>ROUND(E217*G217,2)</f>
        <v>0</v>
      </c>
      <c r="L217" s="65">
        <f>E217*K217</f>
        <v>0</v>
      </c>
      <c r="N217" s="62">
        <f>E217*M217</f>
        <v>0</v>
      </c>
      <c r="P217" s="63" t="s">
        <v>151</v>
      </c>
      <c r="V217" s="66" t="s">
        <v>66</v>
      </c>
      <c r="X217" s="101" t="s">
        <v>551</v>
      </c>
      <c r="Y217" s="101" t="s">
        <v>551</v>
      </c>
      <c r="Z217" s="60" t="s">
        <v>264</v>
      </c>
      <c r="AA217" s="60" t="s">
        <v>151</v>
      </c>
      <c r="AJ217" s="37" t="s">
        <v>512</v>
      </c>
      <c r="AK217" s="37" t="s">
        <v>155</v>
      </c>
    </row>
    <row r="218" spans="1:37">
      <c r="A218" s="58">
        <v>89</v>
      </c>
      <c r="B218" s="59" t="s">
        <v>546</v>
      </c>
      <c r="C218" s="60" t="s">
        <v>553</v>
      </c>
      <c r="D218" s="61" t="s">
        <v>554</v>
      </c>
      <c r="E218" s="62">
        <v>33.01</v>
      </c>
      <c r="F218" s="63" t="s">
        <v>251</v>
      </c>
      <c r="H218" s="64">
        <f>ROUND(E218*G218,2)</f>
        <v>0</v>
      </c>
      <c r="J218" s="64">
        <f>ROUND(E218*G218,2)</f>
        <v>0</v>
      </c>
      <c r="K218" s="65">
        <v>3.0000000000000001E-5</v>
      </c>
      <c r="L218" s="65">
        <f>E218*K218</f>
        <v>9.9029999999999995E-4</v>
      </c>
      <c r="N218" s="62">
        <f>E218*M218</f>
        <v>0</v>
      </c>
      <c r="P218" s="63" t="s">
        <v>151</v>
      </c>
      <c r="V218" s="66" t="s">
        <v>503</v>
      </c>
      <c r="X218" s="101" t="s">
        <v>555</v>
      </c>
      <c r="Y218" s="101" t="s">
        <v>553</v>
      </c>
      <c r="Z218" s="60" t="s">
        <v>550</v>
      </c>
      <c r="AJ218" s="37" t="s">
        <v>505</v>
      </c>
      <c r="AK218" s="37" t="s">
        <v>155</v>
      </c>
    </row>
    <row r="219" spans="1:37">
      <c r="D219" s="102" t="s">
        <v>556</v>
      </c>
      <c r="E219" s="103"/>
      <c r="F219" s="104"/>
      <c r="G219" s="105"/>
      <c r="H219" s="105"/>
      <c r="I219" s="105"/>
      <c r="J219" s="105"/>
      <c r="K219" s="106"/>
      <c r="L219" s="106"/>
      <c r="M219" s="103"/>
      <c r="N219" s="103"/>
      <c r="O219" s="104"/>
      <c r="P219" s="104"/>
      <c r="Q219" s="103"/>
      <c r="R219" s="103"/>
      <c r="S219" s="103"/>
      <c r="T219" s="107"/>
      <c r="U219" s="107"/>
      <c r="V219" s="107" t="s">
        <v>0</v>
      </c>
      <c r="W219" s="103"/>
      <c r="X219" s="108"/>
    </row>
    <row r="220" spans="1:37">
      <c r="A220" s="58">
        <v>90</v>
      </c>
      <c r="B220" s="59" t="s">
        <v>255</v>
      </c>
      <c r="C220" s="60" t="s">
        <v>557</v>
      </c>
      <c r="D220" s="61" t="s">
        <v>558</v>
      </c>
      <c r="E220" s="62">
        <v>34</v>
      </c>
      <c r="F220" s="63" t="s">
        <v>251</v>
      </c>
      <c r="I220" s="64">
        <f>ROUND(E220*G220,2)</f>
        <v>0</v>
      </c>
      <c r="J220" s="64">
        <f>ROUND(E220*G220,2)</f>
        <v>0</v>
      </c>
      <c r="L220" s="65">
        <f>E220*K220</f>
        <v>0</v>
      </c>
      <c r="N220" s="62">
        <f>E220*M220</f>
        <v>0</v>
      </c>
      <c r="P220" s="63" t="s">
        <v>151</v>
      </c>
      <c r="V220" s="66" t="s">
        <v>66</v>
      </c>
      <c r="X220" s="101" t="s">
        <v>557</v>
      </c>
      <c r="Y220" s="101" t="s">
        <v>557</v>
      </c>
      <c r="Z220" s="60" t="s">
        <v>264</v>
      </c>
      <c r="AA220" s="60" t="s">
        <v>151</v>
      </c>
      <c r="AJ220" s="37" t="s">
        <v>512</v>
      </c>
      <c r="AK220" s="37" t="s">
        <v>155</v>
      </c>
    </row>
    <row r="221" spans="1:37">
      <c r="D221" s="102" t="s">
        <v>559</v>
      </c>
      <c r="E221" s="103"/>
      <c r="F221" s="104"/>
      <c r="G221" s="105"/>
      <c r="H221" s="105"/>
      <c r="I221" s="105"/>
      <c r="J221" s="105"/>
      <c r="K221" s="106"/>
      <c r="L221" s="106"/>
      <c r="M221" s="103"/>
      <c r="N221" s="103"/>
      <c r="O221" s="104"/>
      <c r="P221" s="104"/>
      <c r="Q221" s="103"/>
      <c r="R221" s="103"/>
      <c r="S221" s="103"/>
      <c r="T221" s="107"/>
      <c r="U221" s="107"/>
      <c r="V221" s="107" t="s">
        <v>0</v>
      </c>
      <c r="W221" s="103"/>
      <c r="X221" s="108"/>
    </row>
    <row r="222" spans="1:37" ht="25.5">
      <c r="A222" s="58">
        <v>91</v>
      </c>
      <c r="B222" s="59" t="s">
        <v>546</v>
      </c>
      <c r="C222" s="60" t="s">
        <v>560</v>
      </c>
      <c r="D222" s="61" t="s">
        <v>561</v>
      </c>
      <c r="E222" s="62">
        <v>109.997</v>
      </c>
      <c r="F222" s="63" t="s">
        <v>251</v>
      </c>
      <c r="H222" s="64">
        <f>ROUND(E222*G222,2)</f>
        <v>0</v>
      </c>
      <c r="J222" s="64">
        <f>ROUND(E222*G222,2)</f>
        <v>0</v>
      </c>
      <c r="K222" s="65">
        <v>9.8300000000000002E-3</v>
      </c>
      <c r="L222" s="65">
        <f>E222*K222</f>
        <v>1.08127051</v>
      </c>
      <c r="N222" s="62">
        <f>E222*M222</f>
        <v>0</v>
      </c>
      <c r="P222" s="63" t="s">
        <v>151</v>
      </c>
      <c r="V222" s="66" t="s">
        <v>503</v>
      </c>
      <c r="X222" s="101" t="s">
        <v>562</v>
      </c>
      <c r="Y222" s="101" t="s">
        <v>560</v>
      </c>
      <c r="Z222" s="60" t="s">
        <v>550</v>
      </c>
      <c r="AJ222" s="37" t="s">
        <v>505</v>
      </c>
      <c r="AK222" s="37" t="s">
        <v>155</v>
      </c>
    </row>
    <row r="223" spans="1:37">
      <c r="D223" s="102" t="s">
        <v>563</v>
      </c>
      <c r="E223" s="103"/>
      <c r="F223" s="104"/>
      <c r="G223" s="105"/>
      <c r="H223" s="105"/>
      <c r="I223" s="105"/>
      <c r="J223" s="105"/>
      <c r="K223" s="106"/>
      <c r="L223" s="106"/>
      <c r="M223" s="103"/>
      <c r="N223" s="103"/>
      <c r="O223" s="104"/>
      <c r="P223" s="104"/>
      <c r="Q223" s="103"/>
      <c r="R223" s="103"/>
      <c r="S223" s="103"/>
      <c r="T223" s="107"/>
      <c r="U223" s="107"/>
      <c r="V223" s="107" t="s">
        <v>0</v>
      </c>
      <c r="W223" s="103"/>
      <c r="X223" s="108"/>
    </row>
    <row r="224" spans="1:37">
      <c r="D224" s="102" t="s">
        <v>564</v>
      </c>
      <c r="E224" s="103"/>
      <c r="F224" s="104"/>
      <c r="G224" s="105"/>
      <c r="H224" s="105"/>
      <c r="I224" s="105"/>
      <c r="J224" s="105"/>
      <c r="K224" s="106"/>
      <c r="L224" s="106"/>
      <c r="M224" s="103"/>
      <c r="N224" s="103"/>
      <c r="O224" s="104"/>
      <c r="P224" s="104"/>
      <c r="Q224" s="103"/>
      <c r="R224" s="103"/>
      <c r="S224" s="103"/>
      <c r="T224" s="107"/>
      <c r="U224" s="107"/>
      <c r="V224" s="107" t="s">
        <v>0</v>
      </c>
      <c r="W224" s="103"/>
      <c r="X224" s="108"/>
    </row>
    <row r="225" spans="1:37">
      <c r="A225" s="58">
        <v>92</v>
      </c>
      <c r="B225" s="59" t="s">
        <v>255</v>
      </c>
      <c r="C225" s="60" t="s">
        <v>565</v>
      </c>
      <c r="D225" s="61" t="s">
        <v>566</v>
      </c>
      <c r="E225" s="62">
        <v>31.532</v>
      </c>
      <c r="F225" s="63" t="s">
        <v>251</v>
      </c>
      <c r="I225" s="64">
        <f>ROUND(E225*G225,2)</f>
        <v>0</v>
      </c>
      <c r="J225" s="64">
        <f>ROUND(E225*G225,2)</f>
        <v>0</v>
      </c>
      <c r="L225" s="65">
        <f>E225*K225</f>
        <v>0</v>
      </c>
      <c r="N225" s="62">
        <f>E225*M225</f>
        <v>0</v>
      </c>
      <c r="P225" s="63" t="s">
        <v>151</v>
      </c>
      <c r="V225" s="66" t="s">
        <v>66</v>
      </c>
      <c r="X225" s="101" t="s">
        <v>565</v>
      </c>
      <c r="Y225" s="101" t="s">
        <v>565</v>
      </c>
      <c r="Z225" s="60" t="s">
        <v>567</v>
      </c>
      <c r="AA225" s="60" t="s">
        <v>151</v>
      </c>
      <c r="AJ225" s="37" t="s">
        <v>512</v>
      </c>
      <c r="AK225" s="37" t="s">
        <v>155</v>
      </c>
    </row>
    <row r="226" spans="1:37">
      <c r="D226" s="102" t="s">
        <v>568</v>
      </c>
      <c r="E226" s="103"/>
      <c r="F226" s="104"/>
      <c r="G226" s="105"/>
      <c r="H226" s="105"/>
      <c r="I226" s="105"/>
      <c r="J226" s="105"/>
      <c r="K226" s="106"/>
      <c r="L226" s="106"/>
      <c r="M226" s="103"/>
      <c r="N226" s="103"/>
      <c r="O226" s="104"/>
      <c r="P226" s="104"/>
      <c r="Q226" s="103"/>
      <c r="R226" s="103"/>
      <c r="S226" s="103"/>
      <c r="T226" s="107"/>
      <c r="U226" s="107"/>
      <c r="V226" s="107" t="s">
        <v>0</v>
      </c>
      <c r="W226" s="103"/>
      <c r="X226" s="108"/>
    </row>
    <row r="227" spans="1:37">
      <c r="A227" s="58">
        <v>93</v>
      </c>
      <c r="B227" s="59" t="s">
        <v>255</v>
      </c>
      <c r="C227" s="60" t="s">
        <v>569</v>
      </c>
      <c r="D227" s="61" t="s">
        <v>570</v>
      </c>
      <c r="E227" s="62">
        <v>83.965000000000003</v>
      </c>
      <c r="F227" s="63" t="s">
        <v>251</v>
      </c>
      <c r="I227" s="64">
        <f>ROUND(E227*G227,2)</f>
        <v>0</v>
      </c>
      <c r="J227" s="64">
        <f>ROUND(E227*G227,2)</f>
        <v>0</v>
      </c>
      <c r="L227" s="65">
        <f>E227*K227</f>
        <v>0</v>
      </c>
      <c r="N227" s="62">
        <f>E227*M227</f>
        <v>0</v>
      </c>
      <c r="P227" s="63" t="s">
        <v>151</v>
      </c>
      <c r="V227" s="66" t="s">
        <v>66</v>
      </c>
      <c r="X227" s="101" t="s">
        <v>569</v>
      </c>
      <c r="Y227" s="101" t="s">
        <v>569</v>
      </c>
      <c r="Z227" s="60" t="s">
        <v>567</v>
      </c>
      <c r="AA227" s="60" t="s">
        <v>151</v>
      </c>
      <c r="AJ227" s="37" t="s">
        <v>512</v>
      </c>
      <c r="AK227" s="37" t="s">
        <v>155</v>
      </c>
    </row>
    <row r="228" spans="1:37">
      <c r="D228" s="102" t="s">
        <v>571</v>
      </c>
      <c r="E228" s="103"/>
      <c r="F228" s="104"/>
      <c r="G228" s="105"/>
      <c r="H228" s="105"/>
      <c r="I228" s="105"/>
      <c r="J228" s="105"/>
      <c r="K228" s="106"/>
      <c r="L228" s="106"/>
      <c r="M228" s="103"/>
      <c r="N228" s="103"/>
      <c r="O228" s="104"/>
      <c r="P228" s="104"/>
      <c r="Q228" s="103"/>
      <c r="R228" s="103"/>
      <c r="S228" s="103"/>
      <c r="T228" s="107"/>
      <c r="U228" s="107"/>
      <c r="V228" s="107" t="s">
        <v>0</v>
      </c>
      <c r="W228" s="103"/>
      <c r="X228" s="108"/>
    </row>
    <row r="229" spans="1:37">
      <c r="A229" s="58">
        <v>94</v>
      </c>
      <c r="B229" s="59" t="s">
        <v>546</v>
      </c>
      <c r="C229" s="60" t="s">
        <v>572</v>
      </c>
      <c r="D229" s="61" t="s">
        <v>573</v>
      </c>
      <c r="E229" s="62">
        <v>178.47</v>
      </c>
      <c r="F229" s="63" t="s">
        <v>251</v>
      </c>
      <c r="H229" s="64">
        <f>ROUND(E229*G229,2)</f>
        <v>0</v>
      </c>
      <c r="J229" s="64">
        <f>ROUND(E229*G229,2)</f>
        <v>0</v>
      </c>
      <c r="K229" s="65">
        <v>4.0999999999999999E-4</v>
      </c>
      <c r="L229" s="65">
        <f>E229*K229</f>
        <v>7.3172699999999993E-2</v>
      </c>
      <c r="N229" s="62">
        <f>E229*M229</f>
        <v>0</v>
      </c>
      <c r="P229" s="63" t="s">
        <v>151</v>
      </c>
      <c r="V229" s="66" t="s">
        <v>503</v>
      </c>
      <c r="X229" s="101" t="s">
        <v>574</v>
      </c>
      <c r="Y229" s="101" t="s">
        <v>572</v>
      </c>
      <c r="Z229" s="60" t="s">
        <v>264</v>
      </c>
      <c r="AJ229" s="37" t="s">
        <v>505</v>
      </c>
      <c r="AK229" s="37" t="s">
        <v>155</v>
      </c>
    </row>
    <row r="230" spans="1:37">
      <c r="D230" s="102" t="s">
        <v>436</v>
      </c>
      <c r="E230" s="103"/>
      <c r="F230" s="104"/>
      <c r="G230" s="105"/>
      <c r="H230" s="105"/>
      <c r="I230" s="105"/>
      <c r="J230" s="105"/>
      <c r="K230" s="106"/>
      <c r="L230" s="106"/>
      <c r="M230" s="103"/>
      <c r="N230" s="103"/>
      <c r="O230" s="104"/>
      <c r="P230" s="104"/>
      <c r="Q230" s="103"/>
      <c r="R230" s="103"/>
      <c r="S230" s="103"/>
      <c r="T230" s="107"/>
      <c r="U230" s="107"/>
      <c r="V230" s="107" t="s">
        <v>0</v>
      </c>
      <c r="W230" s="103"/>
      <c r="X230" s="108"/>
    </row>
    <row r="231" spans="1:37">
      <c r="A231" s="58">
        <v>95</v>
      </c>
      <c r="B231" s="59" t="s">
        <v>255</v>
      </c>
      <c r="C231" s="60" t="s">
        <v>575</v>
      </c>
      <c r="D231" s="61" t="s">
        <v>576</v>
      </c>
      <c r="E231" s="62">
        <v>205.24100000000001</v>
      </c>
      <c r="F231" s="63" t="s">
        <v>251</v>
      </c>
      <c r="I231" s="64">
        <f>ROUND(E231*G231,2)</f>
        <v>0</v>
      </c>
      <c r="J231" s="64">
        <f>ROUND(E231*G231,2)</f>
        <v>0</v>
      </c>
      <c r="L231" s="65">
        <f>E231*K231</f>
        <v>0</v>
      </c>
      <c r="N231" s="62">
        <f>E231*M231</f>
        <v>0</v>
      </c>
      <c r="P231" s="63" t="s">
        <v>151</v>
      </c>
      <c r="V231" s="66" t="s">
        <v>66</v>
      </c>
      <c r="X231" s="101" t="s">
        <v>575</v>
      </c>
      <c r="Y231" s="101" t="s">
        <v>575</v>
      </c>
      <c r="Z231" s="60" t="s">
        <v>577</v>
      </c>
      <c r="AA231" s="60" t="s">
        <v>151</v>
      </c>
      <c r="AJ231" s="37" t="s">
        <v>512</v>
      </c>
      <c r="AK231" s="37" t="s">
        <v>155</v>
      </c>
    </row>
    <row r="232" spans="1:37">
      <c r="D232" s="102" t="s">
        <v>578</v>
      </c>
      <c r="E232" s="103"/>
      <c r="F232" s="104"/>
      <c r="G232" s="105"/>
      <c r="H232" s="105"/>
      <c r="I232" s="105"/>
      <c r="J232" s="105"/>
      <c r="K232" s="106"/>
      <c r="L232" s="106"/>
      <c r="M232" s="103"/>
      <c r="N232" s="103"/>
      <c r="O232" s="104"/>
      <c r="P232" s="104"/>
      <c r="Q232" s="103"/>
      <c r="R232" s="103"/>
      <c r="S232" s="103"/>
      <c r="T232" s="107"/>
      <c r="U232" s="107"/>
      <c r="V232" s="107" t="s">
        <v>0</v>
      </c>
      <c r="W232" s="103"/>
      <c r="X232" s="108"/>
    </row>
    <row r="233" spans="1:37">
      <c r="A233" s="58">
        <v>96</v>
      </c>
      <c r="B233" s="59" t="s">
        <v>546</v>
      </c>
      <c r="C233" s="60" t="s">
        <v>579</v>
      </c>
      <c r="D233" s="61" t="s">
        <v>580</v>
      </c>
      <c r="E233" s="62">
        <v>33.01</v>
      </c>
      <c r="F233" s="63" t="s">
        <v>251</v>
      </c>
      <c r="H233" s="64">
        <f>ROUND(E233*G233,2)</f>
        <v>0</v>
      </c>
      <c r="J233" s="64">
        <f>ROUND(E233*G233,2)</f>
        <v>0</v>
      </c>
      <c r="K233" s="65">
        <v>6.9999999999999994E-5</v>
      </c>
      <c r="L233" s="65">
        <f>E233*K233</f>
        <v>2.3106999999999997E-3</v>
      </c>
      <c r="N233" s="62">
        <f>E233*M233</f>
        <v>0</v>
      </c>
      <c r="P233" s="63" t="s">
        <v>151</v>
      </c>
      <c r="V233" s="66" t="s">
        <v>503</v>
      </c>
      <c r="X233" s="101" t="s">
        <v>581</v>
      </c>
      <c r="Y233" s="101" t="s">
        <v>579</v>
      </c>
      <c r="Z233" s="60" t="s">
        <v>550</v>
      </c>
      <c r="AJ233" s="37" t="s">
        <v>505</v>
      </c>
      <c r="AK233" s="37" t="s">
        <v>155</v>
      </c>
    </row>
    <row r="234" spans="1:37">
      <c r="D234" s="102" t="s">
        <v>582</v>
      </c>
      <c r="E234" s="103"/>
      <c r="F234" s="104"/>
      <c r="G234" s="105"/>
      <c r="H234" s="105"/>
      <c r="I234" s="105"/>
      <c r="J234" s="105"/>
      <c r="K234" s="106"/>
      <c r="L234" s="106"/>
      <c r="M234" s="103"/>
      <c r="N234" s="103"/>
      <c r="O234" s="104"/>
      <c r="P234" s="104"/>
      <c r="Q234" s="103"/>
      <c r="R234" s="103"/>
      <c r="S234" s="103"/>
      <c r="T234" s="107"/>
      <c r="U234" s="107"/>
      <c r="V234" s="107" t="s">
        <v>0</v>
      </c>
      <c r="W234" s="103"/>
      <c r="X234" s="108"/>
    </row>
    <row r="235" spans="1:37">
      <c r="A235" s="58">
        <v>97</v>
      </c>
      <c r="B235" s="59" t="s">
        <v>255</v>
      </c>
      <c r="C235" s="60" t="s">
        <v>583</v>
      </c>
      <c r="D235" s="61" t="s">
        <v>584</v>
      </c>
      <c r="E235" s="62">
        <v>37.962000000000003</v>
      </c>
      <c r="F235" s="63" t="s">
        <v>251</v>
      </c>
      <c r="I235" s="64">
        <f>ROUND(E235*G235,2)</f>
        <v>0</v>
      </c>
      <c r="J235" s="64">
        <f>ROUND(E235*G235,2)</f>
        <v>0</v>
      </c>
      <c r="L235" s="65">
        <f>E235*K235</f>
        <v>0</v>
      </c>
      <c r="N235" s="62">
        <f>E235*M235</f>
        <v>0</v>
      </c>
      <c r="P235" s="63" t="s">
        <v>151</v>
      </c>
      <c r="V235" s="66" t="s">
        <v>66</v>
      </c>
      <c r="X235" s="101" t="s">
        <v>583</v>
      </c>
      <c r="Y235" s="101" t="s">
        <v>583</v>
      </c>
      <c r="Z235" s="60" t="s">
        <v>585</v>
      </c>
      <c r="AA235" s="60" t="s">
        <v>586</v>
      </c>
      <c r="AJ235" s="37" t="s">
        <v>512</v>
      </c>
      <c r="AK235" s="37" t="s">
        <v>155</v>
      </c>
    </row>
    <row r="236" spans="1:37">
      <c r="D236" s="102" t="s">
        <v>587</v>
      </c>
      <c r="E236" s="103"/>
      <c r="F236" s="104"/>
      <c r="G236" s="105"/>
      <c r="H236" s="105"/>
      <c r="I236" s="105"/>
      <c r="J236" s="105"/>
      <c r="K236" s="106"/>
      <c r="L236" s="106"/>
      <c r="M236" s="103"/>
      <c r="N236" s="103"/>
      <c r="O236" s="104"/>
      <c r="P236" s="104"/>
      <c r="Q236" s="103"/>
      <c r="R236" s="103"/>
      <c r="S236" s="103"/>
      <c r="T236" s="107"/>
      <c r="U236" s="107"/>
      <c r="V236" s="107" t="s">
        <v>0</v>
      </c>
      <c r="W236" s="103"/>
      <c r="X236" s="108"/>
    </row>
    <row r="237" spans="1:37">
      <c r="A237" s="58">
        <v>98</v>
      </c>
      <c r="B237" s="59" t="s">
        <v>546</v>
      </c>
      <c r="C237" s="60" t="s">
        <v>588</v>
      </c>
      <c r="D237" s="61" t="s">
        <v>589</v>
      </c>
      <c r="F237" s="63" t="s">
        <v>52</v>
      </c>
      <c r="H237" s="64">
        <f>ROUND(E237*G237,2)</f>
        <v>0</v>
      </c>
      <c r="J237" s="64">
        <f>ROUND(E237*G237,2)</f>
        <v>0</v>
      </c>
      <c r="L237" s="65">
        <f>E237*K237</f>
        <v>0</v>
      </c>
      <c r="N237" s="62">
        <f>E237*M237</f>
        <v>0</v>
      </c>
      <c r="P237" s="63" t="s">
        <v>151</v>
      </c>
      <c r="V237" s="66" t="s">
        <v>503</v>
      </c>
      <c r="X237" s="101" t="s">
        <v>590</v>
      </c>
      <c r="Y237" s="101" t="s">
        <v>588</v>
      </c>
      <c r="Z237" s="60" t="s">
        <v>550</v>
      </c>
      <c r="AJ237" s="37" t="s">
        <v>505</v>
      </c>
      <c r="AK237" s="37" t="s">
        <v>155</v>
      </c>
    </row>
    <row r="238" spans="1:37">
      <c r="D238" s="109" t="s">
        <v>591</v>
      </c>
      <c r="E238" s="110">
        <f>J238</f>
        <v>0</v>
      </c>
      <c r="H238" s="110">
        <f>SUM(H214:H237)</f>
        <v>0</v>
      </c>
      <c r="I238" s="110">
        <f>SUM(I214:I237)</f>
        <v>0</v>
      </c>
      <c r="J238" s="110">
        <f>SUM(J214:J237)</f>
        <v>0</v>
      </c>
      <c r="L238" s="111">
        <f>SUM(L214:L237)</f>
        <v>1.1775502099999999</v>
      </c>
      <c r="N238" s="112">
        <f>SUM(N214:N237)</f>
        <v>0</v>
      </c>
      <c r="W238" s="62">
        <f>SUM(W214:W237)</f>
        <v>0</v>
      </c>
    </row>
    <row r="240" spans="1:37">
      <c r="B240" s="60" t="s">
        <v>592</v>
      </c>
    </row>
    <row r="241" spans="1:37">
      <c r="A241" s="58">
        <v>99</v>
      </c>
      <c r="B241" s="59" t="s">
        <v>593</v>
      </c>
      <c r="C241" s="60" t="s">
        <v>594</v>
      </c>
      <c r="D241" s="61" t="s">
        <v>595</v>
      </c>
      <c r="E241" s="62">
        <v>1</v>
      </c>
      <c r="F241" s="63" t="s">
        <v>455</v>
      </c>
      <c r="H241" s="64">
        <f>ROUND(E241*G241,2)</f>
        <v>0</v>
      </c>
      <c r="J241" s="64">
        <f>ROUND(E241*G241,2)</f>
        <v>0</v>
      </c>
      <c r="L241" s="65">
        <f>E241*K241</f>
        <v>0</v>
      </c>
      <c r="N241" s="62">
        <f>E241*M241</f>
        <v>0</v>
      </c>
      <c r="P241" s="63" t="s">
        <v>151</v>
      </c>
      <c r="V241" s="66" t="s">
        <v>503</v>
      </c>
      <c r="X241" s="101" t="s">
        <v>593</v>
      </c>
      <c r="Y241" s="101" t="s">
        <v>594</v>
      </c>
      <c r="Z241" s="60" t="s">
        <v>264</v>
      </c>
      <c r="AJ241" s="37" t="s">
        <v>505</v>
      </c>
      <c r="AK241" s="37" t="s">
        <v>155</v>
      </c>
    </row>
    <row r="242" spans="1:37">
      <c r="D242" s="109" t="s">
        <v>596</v>
      </c>
      <c r="E242" s="110">
        <f>J242</f>
        <v>0</v>
      </c>
      <c r="H242" s="110">
        <f>SUM(H240:H241)</f>
        <v>0</v>
      </c>
      <c r="I242" s="110">
        <f>SUM(I240:I241)</f>
        <v>0</v>
      </c>
      <c r="J242" s="110">
        <f>SUM(J240:J241)</f>
        <v>0</v>
      </c>
      <c r="L242" s="111">
        <f>SUM(L240:L241)</f>
        <v>0</v>
      </c>
      <c r="N242" s="112">
        <f>SUM(N240:N241)</f>
        <v>0</v>
      </c>
      <c r="W242" s="62">
        <f>SUM(W240:W241)</f>
        <v>0</v>
      </c>
    </row>
    <row r="244" spans="1:37">
      <c r="B244" s="60" t="s">
        <v>597</v>
      </c>
    </row>
    <row r="245" spans="1:37" ht="25.5">
      <c r="A245" s="58">
        <v>100</v>
      </c>
      <c r="B245" s="59" t="s">
        <v>598</v>
      </c>
      <c r="C245" s="60" t="s">
        <v>599</v>
      </c>
      <c r="D245" s="61" t="s">
        <v>600</v>
      </c>
      <c r="E245" s="62">
        <v>1</v>
      </c>
      <c r="F245" s="63" t="s">
        <v>455</v>
      </c>
      <c r="H245" s="64">
        <f>ROUND(E245*G245,2)</f>
        <v>0</v>
      </c>
      <c r="J245" s="64">
        <f>ROUND(E245*G245,2)</f>
        <v>0</v>
      </c>
      <c r="L245" s="65">
        <f>E245*K245</f>
        <v>0</v>
      </c>
      <c r="N245" s="62">
        <f>E245*M245</f>
        <v>0</v>
      </c>
      <c r="P245" s="63" t="s">
        <v>151</v>
      </c>
      <c r="V245" s="66" t="s">
        <v>503</v>
      </c>
      <c r="X245" s="101" t="s">
        <v>598</v>
      </c>
      <c r="Y245" s="101" t="s">
        <v>599</v>
      </c>
      <c r="Z245" s="60" t="s">
        <v>264</v>
      </c>
      <c r="AJ245" s="37" t="s">
        <v>505</v>
      </c>
      <c r="AK245" s="37" t="s">
        <v>155</v>
      </c>
    </row>
    <row r="246" spans="1:37">
      <c r="D246" s="109" t="s">
        <v>601</v>
      </c>
      <c r="E246" s="110">
        <f>J246</f>
        <v>0</v>
      </c>
      <c r="H246" s="110">
        <f>SUM(H244:H245)</f>
        <v>0</v>
      </c>
      <c r="I246" s="110">
        <f>SUM(I244:I245)</f>
        <v>0</v>
      </c>
      <c r="J246" s="110">
        <f>SUM(J244:J245)</f>
        <v>0</v>
      </c>
      <c r="L246" s="111">
        <f>SUM(L244:L245)</f>
        <v>0</v>
      </c>
      <c r="N246" s="112">
        <f>SUM(N244:N245)</f>
        <v>0</v>
      </c>
      <c r="W246" s="62">
        <f>SUM(W244:W245)</f>
        <v>0</v>
      </c>
    </row>
    <row r="248" spans="1:37">
      <c r="B248" s="60" t="s">
        <v>602</v>
      </c>
    </row>
    <row r="249" spans="1:37" ht="25.5">
      <c r="A249" s="58">
        <v>101</v>
      </c>
      <c r="B249" s="59" t="s">
        <v>603</v>
      </c>
      <c r="C249" s="60" t="s">
        <v>604</v>
      </c>
      <c r="D249" s="61" t="s">
        <v>605</v>
      </c>
      <c r="E249" s="62">
        <v>34.661000000000001</v>
      </c>
      <c r="F249" s="63" t="s">
        <v>251</v>
      </c>
      <c r="H249" s="64">
        <f>ROUND(E249*G249,2)</f>
        <v>0</v>
      </c>
      <c r="J249" s="64">
        <f>ROUND(E249*G249,2)</f>
        <v>0</v>
      </c>
      <c r="K249" s="65">
        <v>1.738E-2</v>
      </c>
      <c r="L249" s="65">
        <f>E249*K249</f>
        <v>0.60240817999999996</v>
      </c>
      <c r="N249" s="62">
        <f>E249*M249</f>
        <v>0</v>
      </c>
      <c r="P249" s="63" t="s">
        <v>151</v>
      </c>
      <c r="V249" s="66" t="s">
        <v>503</v>
      </c>
      <c r="X249" s="101" t="s">
        <v>606</v>
      </c>
      <c r="Y249" s="101" t="s">
        <v>604</v>
      </c>
      <c r="Z249" s="60" t="s">
        <v>404</v>
      </c>
      <c r="AJ249" s="37" t="s">
        <v>505</v>
      </c>
      <c r="AK249" s="37" t="s">
        <v>155</v>
      </c>
    </row>
    <row r="250" spans="1:37">
      <c r="D250" s="102" t="s">
        <v>607</v>
      </c>
      <c r="E250" s="103"/>
      <c r="F250" s="104"/>
      <c r="G250" s="105"/>
      <c r="H250" s="105"/>
      <c r="I250" s="105"/>
      <c r="J250" s="105"/>
      <c r="K250" s="106"/>
      <c r="L250" s="106"/>
      <c r="M250" s="103"/>
      <c r="N250" s="103"/>
      <c r="O250" s="104"/>
      <c r="P250" s="104"/>
      <c r="Q250" s="103"/>
      <c r="R250" s="103"/>
      <c r="S250" s="103"/>
      <c r="T250" s="107"/>
      <c r="U250" s="107"/>
      <c r="V250" s="107" t="s">
        <v>0</v>
      </c>
      <c r="W250" s="103"/>
      <c r="X250" s="108"/>
    </row>
    <row r="251" spans="1:37">
      <c r="A251" s="58">
        <v>102</v>
      </c>
      <c r="B251" s="59" t="s">
        <v>603</v>
      </c>
      <c r="C251" s="60" t="s">
        <v>608</v>
      </c>
      <c r="D251" s="61" t="s">
        <v>609</v>
      </c>
      <c r="F251" s="63" t="s">
        <v>52</v>
      </c>
      <c r="H251" s="64">
        <f>ROUND(E251*G251,2)</f>
        <v>0</v>
      </c>
      <c r="J251" s="64">
        <f>ROUND(E251*G251,2)</f>
        <v>0</v>
      </c>
      <c r="L251" s="65">
        <f>E251*K251</f>
        <v>0</v>
      </c>
      <c r="N251" s="62">
        <f>E251*M251</f>
        <v>0</v>
      </c>
      <c r="P251" s="63" t="s">
        <v>151</v>
      </c>
      <c r="V251" s="66" t="s">
        <v>503</v>
      </c>
      <c r="X251" s="101" t="s">
        <v>610</v>
      </c>
      <c r="Y251" s="101" t="s">
        <v>608</v>
      </c>
      <c r="Z251" s="60" t="s">
        <v>611</v>
      </c>
      <c r="AJ251" s="37" t="s">
        <v>505</v>
      </c>
      <c r="AK251" s="37" t="s">
        <v>155</v>
      </c>
    </row>
    <row r="252" spans="1:37">
      <c r="D252" s="109" t="s">
        <v>612</v>
      </c>
      <c r="E252" s="110">
        <f>J252</f>
        <v>0</v>
      </c>
      <c r="H252" s="110">
        <f>SUM(H248:H251)</f>
        <v>0</v>
      </c>
      <c r="I252" s="110">
        <f>SUM(I248:I251)</f>
        <v>0</v>
      </c>
      <c r="J252" s="110">
        <f>SUM(J248:J251)</f>
        <v>0</v>
      </c>
      <c r="L252" s="111">
        <f>SUM(L248:L251)</f>
        <v>0.60240817999999996</v>
      </c>
      <c r="N252" s="112">
        <f>SUM(N248:N251)</f>
        <v>0</v>
      </c>
      <c r="W252" s="62">
        <f>SUM(W248:W251)</f>
        <v>0</v>
      </c>
    </row>
    <row r="254" spans="1:37">
      <c r="B254" s="60" t="s">
        <v>613</v>
      </c>
    </row>
    <row r="255" spans="1:37">
      <c r="A255" s="58">
        <v>103</v>
      </c>
      <c r="B255" s="59" t="s">
        <v>614</v>
      </c>
      <c r="C255" s="60" t="s">
        <v>615</v>
      </c>
      <c r="D255" s="61" t="s">
        <v>616</v>
      </c>
      <c r="E255" s="62">
        <v>21.084</v>
      </c>
      <c r="F255" s="63" t="s">
        <v>466</v>
      </c>
      <c r="H255" s="64">
        <f>ROUND(E255*G255,2)</f>
        <v>0</v>
      </c>
      <c r="J255" s="64">
        <f>ROUND(E255*G255,2)</f>
        <v>0</v>
      </c>
      <c r="K255" s="65">
        <v>3.0300000000000001E-3</v>
      </c>
      <c r="L255" s="65">
        <f>E255*K255</f>
        <v>6.388452E-2</v>
      </c>
      <c r="N255" s="62">
        <f>E255*M255</f>
        <v>0</v>
      </c>
      <c r="P255" s="63" t="s">
        <v>151</v>
      </c>
      <c r="V255" s="66" t="s">
        <v>503</v>
      </c>
      <c r="X255" s="101" t="s">
        <v>617</v>
      </c>
      <c r="Y255" s="101" t="s">
        <v>615</v>
      </c>
      <c r="Z255" s="60" t="s">
        <v>618</v>
      </c>
      <c r="AJ255" s="37" t="s">
        <v>505</v>
      </c>
      <c r="AK255" s="37" t="s">
        <v>155</v>
      </c>
    </row>
    <row r="256" spans="1:37">
      <c r="D256" s="102" t="s">
        <v>619</v>
      </c>
      <c r="E256" s="103"/>
      <c r="F256" s="104"/>
      <c r="G256" s="105"/>
      <c r="H256" s="105"/>
      <c r="I256" s="105"/>
      <c r="J256" s="105"/>
      <c r="K256" s="106"/>
      <c r="L256" s="106"/>
      <c r="M256" s="103"/>
      <c r="N256" s="103"/>
      <c r="O256" s="104"/>
      <c r="P256" s="104"/>
      <c r="Q256" s="103"/>
      <c r="R256" s="103"/>
      <c r="S256" s="103"/>
      <c r="T256" s="107"/>
      <c r="U256" s="107"/>
      <c r="V256" s="107" t="s">
        <v>0</v>
      </c>
      <c r="W256" s="103"/>
      <c r="X256" s="108"/>
    </row>
    <row r="257" spans="1:37">
      <c r="A257" s="58">
        <v>104</v>
      </c>
      <c r="B257" s="59" t="s">
        <v>614</v>
      </c>
      <c r="C257" s="60" t="s">
        <v>620</v>
      </c>
      <c r="D257" s="61" t="s">
        <v>621</v>
      </c>
      <c r="E257" s="62">
        <v>2</v>
      </c>
      <c r="F257" s="63" t="s">
        <v>242</v>
      </c>
      <c r="H257" s="64">
        <f>ROUND(E257*G257,2)</f>
        <v>0</v>
      </c>
      <c r="J257" s="64">
        <f>ROUND(E257*G257,2)</f>
        <v>0</v>
      </c>
      <c r="K257" s="65">
        <v>8.1700000000000002E-3</v>
      </c>
      <c r="L257" s="65">
        <f>E257*K257</f>
        <v>1.634E-2</v>
      </c>
      <c r="N257" s="62">
        <f>E257*M257</f>
        <v>0</v>
      </c>
      <c r="P257" s="63" t="s">
        <v>151</v>
      </c>
      <c r="V257" s="66" t="s">
        <v>503</v>
      </c>
      <c r="X257" s="101" t="s">
        <v>622</v>
      </c>
      <c r="Y257" s="101" t="s">
        <v>620</v>
      </c>
      <c r="Z257" s="60" t="s">
        <v>618</v>
      </c>
      <c r="AJ257" s="37" t="s">
        <v>505</v>
      </c>
      <c r="AK257" s="37" t="s">
        <v>155</v>
      </c>
    </row>
    <row r="258" spans="1:37">
      <c r="A258" s="58">
        <v>105</v>
      </c>
      <c r="B258" s="59" t="s">
        <v>614</v>
      </c>
      <c r="C258" s="60" t="s">
        <v>623</v>
      </c>
      <c r="D258" s="61" t="s">
        <v>624</v>
      </c>
      <c r="E258" s="62">
        <v>15.75</v>
      </c>
      <c r="F258" s="63" t="s">
        <v>466</v>
      </c>
      <c r="H258" s="64">
        <f>ROUND(E258*G258,2)</f>
        <v>0</v>
      </c>
      <c r="J258" s="64">
        <f>ROUND(E258*G258,2)</f>
        <v>0</v>
      </c>
      <c r="K258" s="65">
        <v>6.4999999999999997E-4</v>
      </c>
      <c r="L258" s="65">
        <f>E258*K258</f>
        <v>1.02375E-2</v>
      </c>
      <c r="N258" s="62">
        <f>E258*M258</f>
        <v>0</v>
      </c>
      <c r="P258" s="63" t="s">
        <v>151</v>
      </c>
      <c r="V258" s="66" t="s">
        <v>503</v>
      </c>
      <c r="X258" s="101" t="s">
        <v>625</v>
      </c>
      <c r="Y258" s="101" t="s">
        <v>623</v>
      </c>
      <c r="Z258" s="60" t="s">
        <v>618</v>
      </c>
      <c r="AJ258" s="37" t="s">
        <v>505</v>
      </c>
      <c r="AK258" s="37" t="s">
        <v>155</v>
      </c>
    </row>
    <row r="259" spans="1:37">
      <c r="D259" s="102" t="s">
        <v>626</v>
      </c>
      <c r="E259" s="103"/>
      <c r="F259" s="104"/>
      <c r="G259" s="105"/>
      <c r="H259" s="105"/>
      <c r="I259" s="105"/>
      <c r="J259" s="105"/>
      <c r="K259" s="106"/>
      <c r="L259" s="106"/>
      <c r="M259" s="103"/>
      <c r="N259" s="103"/>
      <c r="O259" s="104"/>
      <c r="P259" s="104"/>
      <c r="Q259" s="103"/>
      <c r="R259" s="103"/>
      <c r="S259" s="103"/>
      <c r="T259" s="107"/>
      <c r="U259" s="107"/>
      <c r="V259" s="107" t="s">
        <v>0</v>
      </c>
      <c r="W259" s="103"/>
      <c r="X259" s="108"/>
    </row>
    <row r="260" spans="1:37">
      <c r="A260" s="58">
        <v>106</v>
      </c>
      <c r="B260" s="59" t="s">
        <v>614</v>
      </c>
      <c r="C260" s="60" t="s">
        <v>627</v>
      </c>
      <c r="D260" s="61" t="s">
        <v>628</v>
      </c>
      <c r="E260" s="62">
        <v>10.416</v>
      </c>
      <c r="F260" s="63" t="s">
        <v>466</v>
      </c>
      <c r="H260" s="64">
        <f>ROUND(E260*G260,2)</f>
        <v>0</v>
      </c>
      <c r="J260" s="64">
        <f>ROUND(E260*G260,2)</f>
        <v>0</v>
      </c>
      <c r="K260" s="65">
        <v>3.4199999999999999E-3</v>
      </c>
      <c r="L260" s="65">
        <f>E260*K260</f>
        <v>3.5622719999999997E-2</v>
      </c>
      <c r="N260" s="62">
        <f>E260*M260</f>
        <v>0</v>
      </c>
      <c r="P260" s="63" t="s">
        <v>151</v>
      </c>
      <c r="V260" s="66" t="s">
        <v>503</v>
      </c>
      <c r="X260" s="101" t="s">
        <v>629</v>
      </c>
      <c r="Y260" s="101" t="s">
        <v>627</v>
      </c>
      <c r="Z260" s="60" t="s">
        <v>618</v>
      </c>
      <c r="AJ260" s="37" t="s">
        <v>505</v>
      </c>
      <c r="AK260" s="37" t="s">
        <v>155</v>
      </c>
    </row>
    <row r="261" spans="1:37">
      <c r="D261" s="102" t="s">
        <v>630</v>
      </c>
      <c r="E261" s="103"/>
      <c r="F261" s="104"/>
      <c r="G261" s="105"/>
      <c r="H261" s="105"/>
      <c r="I261" s="105"/>
      <c r="J261" s="105"/>
      <c r="K261" s="106"/>
      <c r="L261" s="106"/>
      <c r="M261" s="103"/>
      <c r="N261" s="103"/>
      <c r="O261" s="104"/>
      <c r="P261" s="104"/>
      <c r="Q261" s="103"/>
      <c r="R261" s="103"/>
      <c r="S261" s="103"/>
      <c r="T261" s="107"/>
      <c r="U261" s="107"/>
      <c r="V261" s="107" t="s">
        <v>0</v>
      </c>
      <c r="W261" s="103"/>
      <c r="X261" s="108"/>
    </row>
    <row r="262" spans="1:37">
      <c r="A262" s="58">
        <v>107</v>
      </c>
      <c r="B262" s="59" t="s">
        <v>614</v>
      </c>
      <c r="C262" s="60" t="s">
        <v>631</v>
      </c>
      <c r="D262" s="61" t="s">
        <v>632</v>
      </c>
      <c r="E262" s="62">
        <v>2</v>
      </c>
      <c r="F262" s="63" t="s">
        <v>242</v>
      </c>
      <c r="H262" s="64">
        <f>ROUND(E262*G262,2)</f>
        <v>0</v>
      </c>
      <c r="J262" s="64">
        <f>ROUND(E262*G262,2)</f>
        <v>0</v>
      </c>
      <c r="L262" s="65">
        <f>E262*K262</f>
        <v>0</v>
      </c>
      <c r="N262" s="62">
        <f>E262*M262</f>
        <v>0</v>
      </c>
      <c r="P262" s="63" t="s">
        <v>151</v>
      </c>
      <c r="V262" s="66" t="s">
        <v>503</v>
      </c>
      <c r="X262" s="101" t="s">
        <v>633</v>
      </c>
      <c r="Y262" s="101" t="s">
        <v>631</v>
      </c>
      <c r="Z262" s="60" t="s">
        <v>618</v>
      </c>
      <c r="AJ262" s="37" t="s">
        <v>505</v>
      </c>
      <c r="AK262" s="37" t="s">
        <v>155</v>
      </c>
    </row>
    <row r="263" spans="1:37">
      <c r="A263" s="58">
        <v>108</v>
      </c>
      <c r="B263" s="59" t="s">
        <v>255</v>
      </c>
      <c r="C263" s="60" t="s">
        <v>634</v>
      </c>
      <c r="D263" s="61" t="s">
        <v>635</v>
      </c>
      <c r="E263" s="62">
        <v>2</v>
      </c>
      <c r="F263" s="63" t="s">
        <v>242</v>
      </c>
      <c r="I263" s="64">
        <f>ROUND(E263*G263,2)</f>
        <v>0</v>
      </c>
      <c r="J263" s="64">
        <f>ROUND(E263*G263,2)</f>
        <v>0</v>
      </c>
      <c r="K263" s="65">
        <v>1.4E-3</v>
      </c>
      <c r="L263" s="65">
        <f>E263*K263</f>
        <v>2.8E-3</v>
      </c>
      <c r="N263" s="62">
        <f>E263*M263</f>
        <v>0</v>
      </c>
      <c r="P263" s="63" t="s">
        <v>151</v>
      </c>
      <c r="V263" s="66" t="s">
        <v>66</v>
      </c>
      <c r="X263" s="101" t="s">
        <v>634</v>
      </c>
      <c r="Y263" s="101" t="s">
        <v>634</v>
      </c>
      <c r="Z263" s="60" t="s">
        <v>443</v>
      </c>
      <c r="AA263" s="60" t="s">
        <v>636</v>
      </c>
      <c r="AJ263" s="37" t="s">
        <v>512</v>
      </c>
      <c r="AK263" s="37" t="s">
        <v>155</v>
      </c>
    </row>
    <row r="264" spans="1:37">
      <c r="A264" s="58">
        <v>109</v>
      </c>
      <c r="B264" s="59" t="s">
        <v>614</v>
      </c>
      <c r="C264" s="60" t="s">
        <v>637</v>
      </c>
      <c r="D264" s="61" t="s">
        <v>638</v>
      </c>
      <c r="F264" s="63" t="s">
        <v>52</v>
      </c>
      <c r="H264" s="64">
        <f>ROUND(E264*G264,2)</f>
        <v>0</v>
      </c>
      <c r="J264" s="64">
        <f>ROUND(E264*G264,2)</f>
        <v>0</v>
      </c>
      <c r="L264" s="65">
        <f>E264*K264</f>
        <v>0</v>
      </c>
      <c r="N264" s="62">
        <f>E264*M264</f>
        <v>0</v>
      </c>
      <c r="P264" s="63" t="s">
        <v>151</v>
      </c>
      <c r="V264" s="66" t="s">
        <v>503</v>
      </c>
      <c r="X264" s="101" t="s">
        <v>639</v>
      </c>
      <c r="Y264" s="101" t="s">
        <v>637</v>
      </c>
      <c r="Z264" s="60" t="s">
        <v>618</v>
      </c>
      <c r="AJ264" s="37" t="s">
        <v>505</v>
      </c>
      <c r="AK264" s="37" t="s">
        <v>155</v>
      </c>
    </row>
    <row r="265" spans="1:37">
      <c r="D265" s="109" t="s">
        <v>640</v>
      </c>
      <c r="E265" s="110">
        <f>J265</f>
        <v>0</v>
      </c>
      <c r="H265" s="110">
        <f>SUM(H254:H264)</f>
        <v>0</v>
      </c>
      <c r="I265" s="110">
        <f>SUM(I254:I264)</f>
        <v>0</v>
      </c>
      <c r="J265" s="110">
        <f>SUM(J254:J264)</f>
        <v>0</v>
      </c>
      <c r="L265" s="111">
        <f>SUM(L254:L264)</f>
        <v>0.12888473999999997</v>
      </c>
      <c r="N265" s="112">
        <f>SUM(N254:N264)</f>
        <v>0</v>
      </c>
      <c r="W265" s="62">
        <f>SUM(W254:W264)</f>
        <v>0</v>
      </c>
    </row>
    <row r="267" spans="1:37">
      <c r="B267" s="60" t="s">
        <v>641</v>
      </c>
    </row>
    <row r="268" spans="1:37">
      <c r="A268" s="58">
        <v>110</v>
      </c>
      <c r="B268" s="59" t="s">
        <v>642</v>
      </c>
      <c r="C268" s="60" t="s">
        <v>643</v>
      </c>
      <c r="D268" s="61" t="s">
        <v>644</v>
      </c>
      <c r="E268" s="62">
        <v>5</v>
      </c>
      <c r="F268" s="63" t="s">
        <v>242</v>
      </c>
      <c r="H268" s="64">
        <f>ROUND(E268*G268,2)</f>
        <v>0</v>
      </c>
      <c r="J268" s="64">
        <f>ROUND(E268*G268,2)</f>
        <v>0</v>
      </c>
      <c r="L268" s="65">
        <f>E268*K268</f>
        <v>0</v>
      </c>
      <c r="N268" s="62">
        <f>E268*M268</f>
        <v>0</v>
      </c>
      <c r="P268" s="63" t="s">
        <v>151</v>
      </c>
      <c r="V268" s="66" t="s">
        <v>503</v>
      </c>
      <c r="X268" s="101" t="s">
        <v>645</v>
      </c>
      <c r="Y268" s="101" t="s">
        <v>643</v>
      </c>
      <c r="Z268" s="60" t="s">
        <v>440</v>
      </c>
      <c r="AJ268" s="37" t="s">
        <v>505</v>
      </c>
      <c r="AK268" s="37" t="s">
        <v>155</v>
      </c>
    </row>
    <row r="269" spans="1:37">
      <c r="A269" s="58">
        <v>111</v>
      </c>
      <c r="B269" s="59" t="s">
        <v>255</v>
      </c>
      <c r="C269" s="60" t="s">
        <v>646</v>
      </c>
      <c r="D269" s="61" t="s">
        <v>647</v>
      </c>
      <c r="E269" s="62">
        <v>2</v>
      </c>
      <c r="F269" s="63" t="s">
        <v>242</v>
      </c>
      <c r="I269" s="64">
        <f>ROUND(E269*G269,2)</f>
        <v>0</v>
      </c>
      <c r="J269" s="64">
        <f>ROUND(E269*G269,2)</f>
        <v>0</v>
      </c>
      <c r="K269" s="65">
        <v>1.7999999999999999E-2</v>
      </c>
      <c r="L269" s="65">
        <f>E269*K269</f>
        <v>3.5999999999999997E-2</v>
      </c>
      <c r="N269" s="62">
        <f>E269*M269</f>
        <v>0</v>
      </c>
      <c r="P269" s="63" t="s">
        <v>151</v>
      </c>
      <c r="V269" s="66" t="s">
        <v>66</v>
      </c>
      <c r="X269" s="101" t="s">
        <v>648</v>
      </c>
      <c r="Y269" s="101" t="s">
        <v>646</v>
      </c>
      <c r="Z269" s="60" t="s">
        <v>649</v>
      </c>
      <c r="AA269" s="60" t="s">
        <v>151</v>
      </c>
      <c r="AJ269" s="37" t="s">
        <v>512</v>
      </c>
      <c r="AK269" s="37" t="s">
        <v>155</v>
      </c>
    </row>
    <row r="270" spans="1:37">
      <c r="A270" s="58">
        <v>112</v>
      </c>
      <c r="B270" s="59" t="s">
        <v>255</v>
      </c>
      <c r="C270" s="60" t="s">
        <v>650</v>
      </c>
      <c r="D270" s="61" t="s">
        <v>651</v>
      </c>
      <c r="E270" s="62">
        <v>3</v>
      </c>
      <c r="F270" s="63" t="s">
        <v>242</v>
      </c>
      <c r="I270" s="64">
        <f>ROUND(E270*G270,2)</f>
        <v>0</v>
      </c>
      <c r="J270" s="64">
        <f>ROUND(E270*G270,2)</f>
        <v>0</v>
      </c>
      <c r="K270" s="65">
        <v>0.02</v>
      </c>
      <c r="L270" s="65">
        <f>E270*K270</f>
        <v>0.06</v>
      </c>
      <c r="N270" s="62">
        <f>E270*M270</f>
        <v>0</v>
      </c>
      <c r="P270" s="63" t="s">
        <v>151</v>
      </c>
      <c r="V270" s="66" t="s">
        <v>66</v>
      </c>
      <c r="X270" s="101" t="s">
        <v>652</v>
      </c>
      <c r="Y270" s="101" t="s">
        <v>650</v>
      </c>
      <c r="Z270" s="60" t="s">
        <v>649</v>
      </c>
      <c r="AA270" s="60" t="s">
        <v>151</v>
      </c>
      <c r="AJ270" s="37" t="s">
        <v>512</v>
      </c>
      <c r="AK270" s="37" t="s">
        <v>155</v>
      </c>
    </row>
    <row r="271" spans="1:37">
      <c r="A271" s="58">
        <v>113</v>
      </c>
      <c r="B271" s="59" t="s">
        <v>642</v>
      </c>
      <c r="C271" s="60" t="s">
        <v>653</v>
      </c>
      <c r="D271" s="61" t="s">
        <v>654</v>
      </c>
      <c r="F271" s="63" t="s">
        <v>52</v>
      </c>
      <c r="H271" s="64">
        <f>ROUND(E271*G271,2)</f>
        <v>0</v>
      </c>
      <c r="J271" s="64">
        <f>ROUND(E271*G271,2)</f>
        <v>0</v>
      </c>
      <c r="L271" s="65">
        <f>E271*K271</f>
        <v>0</v>
      </c>
      <c r="N271" s="62">
        <f>E271*M271</f>
        <v>0</v>
      </c>
      <c r="P271" s="63" t="s">
        <v>151</v>
      </c>
      <c r="V271" s="66" t="s">
        <v>503</v>
      </c>
      <c r="X271" s="101" t="s">
        <v>655</v>
      </c>
      <c r="Y271" s="101" t="s">
        <v>653</v>
      </c>
      <c r="Z271" s="60" t="s">
        <v>611</v>
      </c>
      <c r="AJ271" s="37" t="s">
        <v>505</v>
      </c>
      <c r="AK271" s="37" t="s">
        <v>155</v>
      </c>
    </row>
    <row r="272" spans="1:37">
      <c r="D272" s="109" t="s">
        <v>656</v>
      </c>
      <c r="E272" s="110">
        <f>J272</f>
        <v>0</v>
      </c>
      <c r="H272" s="110">
        <f>SUM(H267:H271)</f>
        <v>0</v>
      </c>
      <c r="I272" s="110">
        <f>SUM(I267:I271)</f>
        <v>0</v>
      </c>
      <c r="J272" s="110">
        <f>SUM(J267:J271)</f>
        <v>0</v>
      </c>
      <c r="L272" s="111">
        <f>SUM(L267:L271)</f>
        <v>9.6000000000000002E-2</v>
      </c>
      <c r="N272" s="112">
        <f>SUM(N267:N271)</f>
        <v>0</v>
      </c>
      <c r="W272" s="62">
        <f>SUM(W267:W271)</f>
        <v>0</v>
      </c>
    </row>
    <row r="274" spans="1:37">
      <c r="B274" s="60" t="s">
        <v>657</v>
      </c>
    </row>
    <row r="275" spans="1:37">
      <c r="A275" s="58">
        <v>114</v>
      </c>
      <c r="B275" s="59" t="s">
        <v>658</v>
      </c>
      <c r="C275" s="60" t="s">
        <v>659</v>
      </c>
      <c r="D275" s="61" t="s">
        <v>660</v>
      </c>
      <c r="E275" s="62">
        <v>110.46599999999999</v>
      </c>
      <c r="F275" s="63" t="s">
        <v>509</v>
      </c>
      <c r="H275" s="64">
        <f>ROUND(E275*G275,2)</f>
        <v>0</v>
      </c>
      <c r="J275" s="64">
        <f>ROUND(E275*G275,2)</f>
        <v>0</v>
      </c>
      <c r="K275" s="65">
        <v>5.0000000000000002E-5</v>
      </c>
      <c r="L275" s="65">
        <f>E275*K275</f>
        <v>5.5233000000000001E-3</v>
      </c>
      <c r="N275" s="62">
        <f>E275*M275</f>
        <v>0</v>
      </c>
      <c r="P275" s="63" t="s">
        <v>151</v>
      </c>
      <c r="V275" s="66" t="s">
        <v>503</v>
      </c>
      <c r="X275" s="101" t="s">
        <v>661</v>
      </c>
      <c r="Y275" s="101" t="s">
        <v>659</v>
      </c>
      <c r="Z275" s="60" t="s">
        <v>662</v>
      </c>
      <c r="AJ275" s="37" t="s">
        <v>505</v>
      </c>
      <c r="AK275" s="37" t="s">
        <v>155</v>
      </c>
    </row>
    <row r="276" spans="1:37">
      <c r="D276" s="102" t="s">
        <v>663</v>
      </c>
      <c r="E276" s="103"/>
      <c r="F276" s="104"/>
      <c r="G276" s="105"/>
      <c r="H276" s="105"/>
      <c r="I276" s="105"/>
      <c r="J276" s="105"/>
      <c r="K276" s="106"/>
      <c r="L276" s="106"/>
      <c r="M276" s="103"/>
      <c r="N276" s="103"/>
      <c r="O276" s="104"/>
      <c r="P276" s="104"/>
      <c r="Q276" s="103"/>
      <c r="R276" s="103"/>
      <c r="S276" s="103"/>
      <c r="T276" s="107"/>
      <c r="U276" s="107"/>
      <c r="V276" s="107" t="s">
        <v>0</v>
      </c>
      <c r="W276" s="103"/>
      <c r="X276" s="108"/>
    </row>
    <row r="277" spans="1:37" ht="25.5">
      <c r="A277" s="58">
        <v>115</v>
      </c>
      <c r="B277" s="59" t="s">
        <v>255</v>
      </c>
      <c r="C277" s="60" t="s">
        <v>664</v>
      </c>
      <c r="D277" s="61" t="s">
        <v>665</v>
      </c>
      <c r="E277" s="62">
        <v>110.46599999999999</v>
      </c>
      <c r="F277" s="63" t="s">
        <v>509</v>
      </c>
      <c r="I277" s="64">
        <f>ROUND(E277*G277,2)</f>
        <v>0</v>
      </c>
      <c r="J277" s="64">
        <f>ROUND(E277*G277,2)</f>
        <v>0</v>
      </c>
      <c r="K277" s="65">
        <v>1E-3</v>
      </c>
      <c r="L277" s="65">
        <f>E277*K277</f>
        <v>0.11046599999999999</v>
      </c>
      <c r="N277" s="62">
        <f>E277*M277</f>
        <v>0</v>
      </c>
      <c r="P277" s="63" t="s">
        <v>151</v>
      </c>
      <c r="V277" s="66" t="s">
        <v>66</v>
      </c>
      <c r="X277" s="101" t="s">
        <v>666</v>
      </c>
      <c r="Y277" s="101" t="s">
        <v>664</v>
      </c>
      <c r="Z277" s="60" t="s">
        <v>667</v>
      </c>
      <c r="AA277" s="60" t="s">
        <v>151</v>
      </c>
      <c r="AJ277" s="37" t="s">
        <v>512</v>
      </c>
      <c r="AK277" s="37" t="s">
        <v>155</v>
      </c>
    </row>
    <row r="278" spans="1:37">
      <c r="A278" s="58">
        <v>116</v>
      </c>
      <c r="B278" s="59" t="s">
        <v>658</v>
      </c>
      <c r="C278" s="60" t="s">
        <v>668</v>
      </c>
      <c r="D278" s="61" t="s">
        <v>669</v>
      </c>
      <c r="E278" s="62">
        <v>6.93</v>
      </c>
      <c r="F278" s="63" t="s">
        <v>251</v>
      </c>
      <c r="H278" s="64">
        <f>ROUND(E278*G278,2)</f>
        <v>0</v>
      </c>
      <c r="J278" s="64">
        <f>ROUND(E278*G278,2)</f>
        <v>0</v>
      </c>
      <c r="K278" s="65">
        <v>5.0000000000000002E-5</v>
      </c>
      <c r="L278" s="65">
        <f>E278*K278</f>
        <v>3.4650000000000002E-4</v>
      </c>
      <c r="N278" s="62">
        <f>E278*M278</f>
        <v>0</v>
      </c>
      <c r="P278" s="63" t="s">
        <v>151</v>
      </c>
      <c r="V278" s="66" t="s">
        <v>503</v>
      </c>
      <c r="X278" s="101" t="s">
        <v>670</v>
      </c>
      <c r="Y278" s="101" t="s">
        <v>668</v>
      </c>
      <c r="Z278" s="60" t="s">
        <v>662</v>
      </c>
      <c r="AJ278" s="37" t="s">
        <v>505</v>
      </c>
      <c r="AK278" s="37" t="s">
        <v>155</v>
      </c>
    </row>
    <row r="279" spans="1:37">
      <c r="D279" s="102" t="s">
        <v>671</v>
      </c>
      <c r="E279" s="103"/>
      <c r="F279" s="104"/>
      <c r="G279" s="105"/>
      <c r="H279" s="105"/>
      <c r="I279" s="105"/>
      <c r="J279" s="105"/>
      <c r="K279" s="106"/>
      <c r="L279" s="106"/>
      <c r="M279" s="103"/>
      <c r="N279" s="103"/>
      <c r="O279" s="104"/>
      <c r="P279" s="104"/>
      <c r="Q279" s="103"/>
      <c r="R279" s="103"/>
      <c r="S279" s="103"/>
      <c r="T279" s="107"/>
      <c r="U279" s="107"/>
      <c r="V279" s="107" t="s">
        <v>0</v>
      </c>
      <c r="W279" s="103"/>
      <c r="X279" s="108"/>
    </row>
    <row r="280" spans="1:37" ht="25.5">
      <c r="A280" s="58">
        <v>117</v>
      </c>
      <c r="B280" s="59" t="s">
        <v>658</v>
      </c>
      <c r="C280" s="60" t="s">
        <v>672</v>
      </c>
      <c r="D280" s="61" t="s">
        <v>673</v>
      </c>
      <c r="E280" s="62">
        <v>233.25899999999999</v>
      </c>
      <c r="F280" s="63" t="s">
        <v>251</v>
      </c>
      <c r="H280" s="64">
        <f>ROUND(E280*G280,2)</f>
        <v>0</v>
      </c>
      <c r="J280" s="64">
        <f>ROUND(E280*G280,2)</f>
        <v>0</v>
      </c>
      <c r="K280" s="65">
        <v>7.5000000000000002E-4</v>
      </c>
      <c r="L280" s="65">
        <f>E280*K280</f>
        <v>0.17494425</v>
      </c>
      <c r="N280" s="62">
        <f>E280*M280</f>
        <v>0</v>
      </c>
      <c r="P280" s="63" t="s">
        <v>151</v>
      </c>
      <c r="V280" s="66" t="s">
        <v>503</v>
      </c>
      <c r="X280" s="101" t="s">
        <v>674</v>
      </c>
      <c r="Y280" s="101" t="s">
        <v>672</v>
      </c>
      <c r="Z280" s="60" t="s">
        <v>662</v>
      </c>
      <c r="AJ280" s="37" t="s">
        <v>505</v>
      </c>
      <c r="AK280" s="37" t="s">
        <v>155</v>
      </c>
    </row>
    <row r="281" spans="1:37">
      <c r="D281" s="102" t="s">
        <v>675</v>
      </c>
      <c r="E281" s="103"/>
      <c r="F281" s="104"/>
      <c r="G281" s="105"/>
      <c r="H281" s="105"/>
      <c r="I281" s="105"/>
      <c r="J281" s="105"/>
      <c r="K281" s="106"/>
      <c r="L281" s="106"/>
      <c r="M281" s="103"/>
      <c r="N281" s="103"/>
      <c r="O281" s="104"/>
      <c r="P281" s="104"/>
      <c r="Q281" s="103"/>
      <c r="R281" s="103"/>
      <c r="S281" s="103"/>
      <c r="T281" s="107"/>
      <c r="U281" s="107"/>
      <c r="V281" s="107" t="s">
        <v>0</v>
      </c>
      <c r="W281" s="103"/>
      <c r="X281" s="108"/>
    </row>
    <row r="282" spans="1:37">
      <c r="D282" s="102" t="s">
        <v>676</v>
      </c>
      <c r="E282" s="103"/>
      <c r="F282" s="104"/>
      <c r="G282" s="105"/>
      <c r="H282" s="105"/>
      <c r="I282" s="105"/>
      <c r="J282" s="105"/>
      <c r="K282" s="106"/>
      <c r="L282" s="106"/>
      <c r="M282" s="103"/>
      <c r="N282" s="103"/>
      <c r="O282" s="104"/>
      <c r="P282" s="104"/>
      <c r="Q282" s="103"/>
      <c r="R282" s="103"/>
      <c r="S282" s="103"/>
      <c r="T282" s="107"/>
      <c r="U282" s="107"/>
      <c r="V282" s="107" t="s">
        <v>0</v>
      </c>
      <c r="W282" s="103"/>
      <c r="X282" s="108"/>
    </row>
    <row r="283" spans="1:37" ht="25.5">
      <c r="A283" s="58">
        <v>118</v>
      </c>
      <c r="B283" s="59" t="s">
        <v>255</v>
      </c>
      <c r="C283" s="60" t="s">
        <v>677</v>
      </c>
      <c r="D283" s="61" t="s">
        <v>678</v>
      </c>
      <c r="E283" s="62">
        <v>251.92</v>
      </c>
      <c r="F283" s="63" t="s">
        <v>251</v>
      </c>
      <c r="I283" s="64">
        <f>ROUND(E283*G283,2)</f>
        <v>0</v>
      </c>
      <c r="J283" s="64">
        <f>ROUND(E283*G283,2)</f>
        <v>0</v>
      </c>
      <c r="K283" s="65">
        <v>1.3140000000000001E-2</v>
      </c>
      <c r="L283" s="65">
        <f>E283*K283</f>
        <v>3.3102288</v>
      </c>
      <c r="N283" s="62">
        <f>E283*M283</f>
        <v>0</v>
      </c>
      <c r="P283" s="63" t="s">
        <v>151</v>
      </c>
      <c r="V283" s="66" t="s">
        <v>66</v>
      </c>
      <c r="X283" s="101" t="s">
        <v>677</v>
      </c>
      <c r="Y283" s="101" t="s">
        <v>677</v>
      </c>
      <c r="Z283" s="60" t="s">
        <v>264</v>
      </c>
      <c r="AA283" s="60" t="s">
        <v>151</v>
      </c>
      <c r="AJ283" s="37" t="s">
        <v>512</v>
      </c>
      <c r="AK283" s="37" t="s">
        <v>155</v>
      </c>
    </row>
    <row r="284" spans="1:37">
      <c r="D284" s="102" t="s">
        <v>679</v>
      </c>
      <c r="E284" s="103"/>
      <c r="F284" s="104"/>
      <c r="G284" s="105"/>
      <c r="H284" s="105"/>
      <c r="I284" s="105"/>
      <c r="J284" s="105"/>
      <c r="K284" s="106"/>
      <c r="L284" s="106"/>
      <c r="M284" s="103"/>
      <c r="N284" s="103"/>
      <c r="O284" s="104"/>
      <c r="P284" s="104"/>
      <c r="Q284" s="103"/>
      <c r="R284" s="103"/>
      <c r="S284" s="103"/>
      <c r="T284" s="107"/>
      <c r="U284" s="107"/>
      <c r="V284" s="107" t="s">
        <v>0</v>
      </c>
      <c r="W284" s="103"/>
      <c r="X284" s="108"/>
    </row>
    <row r="285" spans="1:37" ht="25.5">
      <c r="A285" s="58">
        <v>119</v>
      </c>
      <c r="B285" s="59" t="s">
        <v>658</v>
      </c>
      <c r="C285" s="60" t="s">
        <v>680</v>
      </c>
      <c r="D285" s="61" t="s">
        <v>681</v>
      </c>
      <c r="E285" s="62">
        <v>227.12299999999999</v>
      </c>
      <c r="F285" s="63" t="s">
        <v>251</v>
      </c>
      <c r="H285" s="64">
        <f>ROUND(E285*G285,2)</f>
        <v>0</v>
      </c>
      <c r="J285" s="64">
        <f>ROUND(E285*G285,2)</f>
        <v>0</v>
      </c>
      <c r="K285" s="65">
        <v>2.3000000000000001E-4</v>
      </c>
      <c r="L285" s="65">
        <f>E285*K285</f>
        <v>5.223829E-2</v>
      </c>
      <c r="N285" s="62">
        <f>E285*M285</f>
        <v>0</v>
      </c>
      <c r="P285" s="63" t="s">
        <v>151</v>
      </c>
      <c r="V285" s="66" t="s">
        <v>503</v>
      </c>
      <c r="X285" s="101" t="s">
        <v>682</v>
      </c>
      <c r="Y285" s="101" t="s">
        <v>680</v>
      </c>
      <c r="Z285" s="60" t="s">
        <v>264</v>
      </c>
      <c r="AJ285" s="37" t="s">
        <v>505</v>
      </c>
      <c r="AK285" s="37" t="s">
        <v>155</v>
      </c>
    </row>
    <row r="286" spans="1:37">
      <c r="D286" s="102" t="s">
        <v>683</v>
      </c>
      <c r="E286" s="103"/>
      <c r="F286" s="104"/>
      <c r="G286" s="105"/>
      <c r="H286" s="105"/>
      <c r="I286" s="105"/>
      <c r="J286" s="105"/>
      <c r="K286" s="106"/>
      <c r="L286" s="106"/>
      <c r="M286" s="103"/>
      <c r="N286" s="103"/>
      <c r="O286" s="104"/>
      <c r="P286" s="104"/>
      <c r="Q286" s="103"/>
      <c r="R286" s="103"/>
      <c r="S286" s="103"/>
      <c r="T286" s="107"/>
      <c r="U286" s="107"/>
      <c r="V286" s="107" t="s">
        <v>0</v>
      </c>
      <c r="W286" s="103"/>
      <c r="X286" s="108"/>
    </row>
    <row r="287" spans="1:37">
      <c r="D287" s="102" t="s">
        <v>684</v>
      </c>
      <c r="E287" s="103"/>
      <c r="F287" s="104"/>
      <c r="G287" s="105"/>
      <c r="H287" s="105"/>
      <c r="I287" s="105"/>
      <c r="J287" s="105"/>
      <c r="K287" s="106"/>
      <c r="L287" s="106"/>
      <c r="M287" s="103"/>
      <c r="N287" s="103"/>
      <c r="O287" s="104"/>
      <c r="P287" s="104"/>
      <c r="Q287" s="103"/>
      <c r="R287" s="103"/>
      <c r="S287" s="103"/>
      <c r="T287" s="107"/>
      <c r="U287" s="107"/>
      <c r="V287" s="107" t="s">
        <v>0</v>
      </c>
      <c r="W287" s="103"/>
      <c r="X287" s="108"/>
    </row>
    <row r="288" spans="1:37">
      <c r="D288" s="102" t="s">
        <v>685</v>
      </c>
      <c r="E288" s="103"/>
      <c r="F288" s="104"/>
      <c r="G288" s="105"/>
      <c r="H288" s="105"/>
      <c r="I288" s="105"/>
      <c r="J288" s="105"/>
      <c r="K288" s="106"/>
      <c r="L288" s="106"/>
      <c r="M288" s="103"/>
      <c r="N288" s="103"/>
      <c r="O288" s="104"/>
      <c r="P288" s="104"/>
      <c r="Q288" s="103"/>
      <c r="R288" s="103"/>
      <c r="S288" s="103"/>
      <c r="T288" s="107"/>
      <c r="U288" s="107"/>
      <c r="V288" s="107" t="s">
        <v>0</v>
      </c>
      <c r="W288" s="103"/>
      <c r="X288" s="108"/>
    </row>
    <row r="289" spans="1:37">
      <c r="D289" s="102" t="s">
        <v>686</v>
      </c>
      <c r="E289" s="103"/>
      <c r="F289" s="104"/>
      <c r="G289" s="105"/>
      <c r="H289" s="105"/>
      <c r="I289" s="105"/>
      <c r="J289" s="105"/>
      <c r="K289" s="106"/>
      <c r="L289" s="106"/>
      <c r="M289" s="103"/>
      <c r="N289" s="103"/>
      <c r="O289" s="104"/>
      <c r="P289" s="104"/>
      <c r="Q289" s="103"/>
      <c r="R289" s="103"/>
      <c r="S289" s="103"/>
      <c r="T289" s="107"/>
      <c r="U289" s="107"/>
      <c r="V289" s="107" t="s">
        <v>0</v>
      </c>
      <c r="W289" s="103"/>
      <c r="X289" s="108"/>
    </row>
    <row r="290" spans="1:37">
      <c r="D290" s="102" t="s">
        <v>687</v>
      </c>
      <c r="E290" s="103"/>
      <c r="F290" s="104"/>
      <c r="G290" s="105"/>
      <c r="H290" s="105"/>
      <c r="I290" s="105"/>
      <c r="J290" s="105"/>
      <c r="K290" s="106"/>
      <c r="L290" s="106"/>
      <c r="M290" s="103"/>
      <c r="N290" s="103"/>
      <c r="O290" s="104"/>
      <c r="P290" s="104"/>
      <c r="Q290" s="103"/>
      <c r="R290" s="103"/>
      <c r="S290" s="103"/>
      <c r="T290" s="107"/>
      <c r="U290" s="107"/>
      <c r="V290" s="107" t="s">
        <v>0</v>
      </c>
      <c r="W290" s="103"/>
      <c r="X290" s="108"/>
    </row>
    <row r="291" spans="1:37">
      <c r="D291" s="102" t="s">
        <v>688</v>
      </c>
      <c r="E291" s="103"/>
      <c r="F291" s="104"/>
      <c r="G291" s="105"/>
      <c r="H291" s="105"/>
      <c r="I291" s="105"/>
      <c r="J291" s="105"/>
      <c r="K291" s="106"/>
      <c r="L291" s="106"/>
      <c r="M291" s="103"/>
      <c r="N291" s="103"/>
      <c r="O291" s="104"/>
      <c r="P291" s="104"/>
      <c r="Q291" s="103"/>
      <c r="R291" s="103"/>
      <c r="S291" s="103"/>
      <c r="T291" s="107"/>
      <c r="U291" s="107"/>
      <c r="V291" s="107" t="s">
        <v>0</v>
      </c>
      <c r="W291" s="103"/>
      <c r="X291" s="108"/>
    </row>
    <row r="292" spans="1:37">
      <c r="D292" s="102" t="s">
        <v>689</v>
      </c>
      <c r="E292" s="103"/>
      <c r="F292" s="104"/>
      <c r="G292" s="105"/>
      <c r="H292" s="105"/>
      <c r="I292" s="105"/>
      <c r="J292" s="105"/>
      <c r="K292" s="106"/>
      <c r="L292" s="106"/>
      <c r="M292" s="103"/>
      <c r="N292" s="103"/>
      <c r="O292" s="104"/>
      <c r="P292" s="104"/>
      <c r="Q292" s="103"/>
      <c r="R292" s="103"/>
      <c r="S292" s="103"/>
      <c r="T292" s="107"/>
      <c r="U292" s="107"/>
      <c r="V292" s="107" t="s">
        <v>0</v>
      </c>
      <c r="W292" s="103"/>
      <c r="X292" s="108"/>
    </row>
    <row r="293" spans="1:37">
      <c r="D293" s="102" t="s">
        <v>690</v>
      </c>
      <c r="E293" s="103"/>
      <c r="F293" s="104"/>
      <c r="G293" s="105"/>
      <c r="H293" s="105"/>
      <c r="I293" s="105"/>
      <c r="J293" s="105"/>
      <c r="K293" s="106"/>
      <c r="L293" s="106"/>
      <c r="M293" s="103"/>
      <c r="N293" s="103"/>
      <c r="O293" s="104"/>
      <c r="P293" s="104"/>
      <c r="Q293" s="103"/>
      <c r="R293" s="103"/>
      <c r="S293" s="103"/>
      <c r="T293" s="107"/>
      <c r="U293" s="107"/>
      <c r="V293" s="107" t="s">
        <v>0</v>
      </c>
      <c r="W293" s="103"/>
      <c r="X293" s="108"/>
    </row>
    <row r="294" spans="1:37">
      <c r="D294" s="102" t="s">
        <v>691</v>
      </c>
      <c r="E294" s="103"/>
      <c r="F294" s="104"/>
      <c r="G294" s="105"/>
      <c r="H294" s="105"/>
      <c r="I294" s="105"/>
      <c r="J294" s="105"/>
      <c r="K294" s="106"/>
      <c r="L294" s="106"/>
      <c r="M294" s="103"/>
      <c r="N294" s="103"/>
      <c r="O294" s="104"/>
      <c r="P294" s="104"/>
      <c r="Q294" s="103"/>
      <c r="R294" s="103"/>
      <c r="S294" s="103"/>
      <c r="T294" s="107"/>
      <c r="U294" s="107"/>
      <c r="V294" s="107" t="s">
        <v>0</v>
      </c>
      <c r="W294" s="103"/>
      <c r="X294" s="108"/>
    </row>
    <row r="295" spans="1:37" ht="25.5">
      <c r="A295" s="58">
        <v>120</v>
      </c>
      <c r="B295" s="59" t="s">
        <v>255</v>
      </c>
      <c r="C295" s="60" t="s">
        <v>692</v>
      </c>
      <c r="D295" s="61" t="s">
        <v>693</v>
      </c>
      <c r="E295" s="62">
        <v>245.29300000000001</v>
      </c>
      <c r="F295" s="63" t="s">
        <v>251</v>
      </c>
      <c r="I295" s="64">
        <f>ROUND(E295*G295,2)</f>
        <v>0</v>
      </c>
      <c r="J295" s="64">
        <f>ROUND(E295*G295,2)</f>
        <v>0</v>
      </c>
      <c r="K295" s="65">
        <v>1.234E-2</v>
      </c>
      <c r="L295" s="65">
        <f>E295*K295</f>
        <v>3.02691562</v>
      </c>
      <c r="N295" s="62">
        <f>E295*M295</f>
        <v>0</v>
      </c>
      <c r="P295" s="63" t="s">
        <v>151</v>
      </c>
      <c r="V295" s="66" t="s">
        <v>66</v>
      </c>
      <c r="X295" s="101" t="s">
        <v>694</v>
      </c>
      <c r="Y295" s="101" t="s">
        <v>692</v>
      </c>
      <c r="Z295" s="60" t="s">
        <v>264</v>
      </c>
      <c r="AA295" s="60" t="s">
        <v>151</v>
      </c>
      <c r="AJ295" s="37" t="s">
        <v>512</v>
      </c>
      <c r="AK295" s="37" t="s">
        <v>155</v>
      </c>
    </row>
    <row r="296" spans="1:37">
      <c r="D296" s="102" t="s">
        <v>695</v>
      </c>
      <c r="E296" s="103"/>
      <c r="F296" s="104"/>
      <c r="G296" s="105"/>
      <c r="H296" s="105"/>
      <c r="I296" s="105"/>
      <c r="J296" s="105"/>
      <c r="K296" s="106"/>
      <c r="L296" s="106"/>
      <c r="M296" s="103"/>
      <c r="N296" s="103"/>
      <c r="O296" s="104"/>
      <c r="P296" s="104"/>
      <c r="Q296" s="103"/>
      <c r="R296" s="103"/>
      <c r="S296" s="103"/>
      <c r="T296" s="107"/>
      <c r="U296" s="107"/>
      <c r="V296" s="107" t="s">
        <v>0</v>
      </c>
      <c r="W296" s="103"/>
      <c r="X296" s="108"/>
    </row>
    <row r="297" spans="1:37">
      <c r="A297" s="58">
        <v>121</v>
      </c>
      <c r="B297" s="59" t="s">
        <v>658</v>
      </c>
      <c r="C297" s="60" t="s">
        <v>696</v>
      </c>
      <c r="D297" s="61" t="s">
        <v>697</v>
      </c>
      <c r="E297" s="62">
        <v>625.89700000000005</v>
      </c>
      <c r="F297" s="63" t="s">
        <v>509</v>
      </c>
      <c r="H297" s="64">
        <f>ROUND(E297*G297,2)</f>
        <v>0</v>
      </c>
      <c r="J297" s="64">
        <f>ROUND(E297*G297,2)</f>
        <v>0</v>
      </c>
      <c r="K297" s="65">
        <v>5.0000000000000002E-5</v>
      </c>
      <c r="L297" s="65">
        <f>E297*K297</f>
        <v>3.1294850000000006E-2</v>
      </c>
      <c r="N297" s="62">
        <f>E297*M297</f>
        <v>0</v>
      </c>
      <c r="P297" s="63" t="s">
        <v>151</v>
      </c>
      <c r="V297" s="66" t="s">
        <v>503</v>
      </c>
      <c r="X297" s="101" t="s">
        <v>698</v>
      </c>
      <c r="Y297" s="101" t="s">
        <v>696</v>
      </c>
      <c r="Z297" s="60" t="s">
        <v>662</v>
      </c>
      <c r="AJ297" s="37" t="s">
        <v>505</v>
      </c>
      <c r="AK297" s="37" t="s">
        <v>155</v>
      </c>
    </row>
    <row r="298" spans="1:37">
      <c r="D298" s="102" t="s">
        <v>699</v>
      </c>
      <c r="E298" s="103"/>
      <c r="F298" s="104"/>
      <c r="G298" s="105"/>
      <c r="H298" s="105"/>
      <c r="I298" s="105"/>
      <c r="J298" s="105"/>
      <c r="K298" s="106"/>
      <c r="L298" s="106"/>
      <c r="M298" s="103"/>
      <c r="N298" s="103"/>
      <c r="O298" s="104"/>
      <c r="P298" s="104"/>
      <c r="Q298" s="103"/>
      <c r="R298" s="103"/>
      <c r="S298" s="103"/>
      <c r="T298" s="107"/>
      <c r="U298" s="107"/>
      <c r="V298" s="107" t="s">
        <v>0</v>
      </c>
      <c r="W298" s="103"/>
      <c r="X298" s="108"/>
    </row>
    <row r="299" spans="1:37">
      <c r="D299" s="102" t="s">
        <v>700</v>
      </c>
      <c r="E299" s="103"/>
      <c r="F299" s="104"/>
      <c r="G299" s="105"/>
      <c r="H299" s="105"/>
      <c r="I299" s="105"/>
      <c r="J299" s="105"/>
      <c r="K299" s="106"/>
      <c r="L299" s="106"/>
      <c r="M299" s="103"/>
      <c r="N299" s="103"/>
      <c r="O299" s="104"/>
      <c r="P299" s="104"/>
      <c r="Q299" s="103"/>
      <c r="R299" s="103"/>
      <c r="S299" s="103"/>
      <c r="T299" s="107"/>
      <c r="U299" s="107"/>
      <c r="V299" s="107" t="s">
        <v>0</v>
      </c>
      <c r="W299" s="103"/>
      <c r="X299" s="108"/>
    </row>
    <row r="300" spans="1:37">
      <c r="D300" s="102" t="s">
        <v>701</v>
      </c>
      <c r="E300" s="103"/>
      <c r="F300" s="104"/>
      <c r="G300" s="105"/>
      <c r="H300" s="105"/>
      <c r="I300" s="105"/>
      <c r="J300" s="105"/>
      <c r="K300" s="106"/>
      <c r="L300" s="106"/>
      <c r="M300" s="103"/>
      <c r="N300" s="103"/>
      <c r="O300" s="104"/>
      <c r="P300" s="104"/>
      <c r="Q300" s="103"/>
      <c r="R300" s="103"/>
      <c r="S300" s="103"/>
      <c r="T300" s="107"/>
      <c r="U300" s="107"/>
      <c r="V300" s="107" t="s">
        <v>0</v>
      </c>
      <c r="W300" s="103"/>
      <c r="X300" s="108"/>
    </row>
    <row r="301" spans="1:37">
      <c r="D301" s="102" t="s">
        <v>702</v>
      </c>
      <c r="E301" s="103"/>
      <c r="F301" s="104"/>
      <c r="G301" s="105"/>
      <c r="H301" s="105"/>
      <c r="I301" s="105"/>
      <c r="J301" s="105"/>
      <c r="K301" s="106"/>
      <c r="L301" s="106"/>
      <c r="M301" s="103"/>
      <c r="N301" s="103"/>
      <c r="O301" s="104"/>
      <c r="P301" s="104"/>
      <c r="Q301" s="103"/>
      <c r="R301" s="103"/>
      <c r="S301" s="103"/>
      <c r="T301" s="107"/>
      <c r="U301" s="107"/>
      <c r="V301" s="107" t="s">
        <v>0</v>
      </c>
      <c r="W301" s="103"/>
      <c r="X301" s="108"/>
    </row>
    <row r="302" spans="1:37">
      <c r="D302" s="102" t="s">
        <v>703</v>
      </c>
      <c r="E302" s="103"/>
      <c r="F302" s="104"/>
      <c r="G302" s="105"/>
      <c r="H302" s="105"/>
      <c r="I302" s="105"/>
      <c r="J302" s="105"/>
      <c r="K302" s="106"/>
      <c r="L302" s="106"/>
      <c r="M302" s="103"/>
      <c r="N302" s="103"/>
      <c r="O302" s="104"/>
      <c r="P302" s="104"/>
      <c r="Q302" s="103"/>
      <c r="R302" s="103"/>
      <c r="S302" s="103"/>
      <c r="T302" s="107"/>
      <c r="U302" s="107"/>
      <c r="V302" s="107" t="s">
        <v>0</v>
      </c>
      <c r="W302" s="103"/>
      <c r="X302" s="108"/>
    </row>
    <row r="303" spans="1:37" ht="25.5">
      <c r="A303" s="58">
        <v>122</v>
      </c>
      <c r="B303" s="59" t="s">
        <v>255</v>
      </c>
      <c r="C303" s="60" t="s">
        <v>704</v>
      </c>
      <c r="D303" s="61" t="s">
        <v>705</v>
      </c>
      <c r="E303" s="62">
        <v>625.89700000000005</v>
      </c>
      <c r="F303" s="63" t="s">
        <v>509</v>
      </c>
      <c r="I303" s="64">
        <f>ROUND(E303*G303,2)</f>
        <v>0</v>
      </c>
      <c r="J303" s="64">
        <f>ROUND(E303*G303,2)</f>
        <v>0</v>
      </c>
      <c r="K303" s="65">
        <v>1E-3</v>
      </c>
      <c r="L303" s="65">
        <f>E303*K303</f>
        <v>0.62589700000000004</v>
      </c>
      <c r="N303" s="62">
        <f>E303*M303</f>
        <v>0</v>
      </c>
      <c r="P303" s="63" t="s">
        <v>151</v>
      </c>
      <c r="V303" s="66" t="s">
        <v>66</v>
      </c>
      <c r="X303" s="101" t="s">
        <v>666</v>
      </c>
      <c r="Y303" s="101" t="s">
        <v>704</v>
      </c>
      <c r="Z303" s="60" t="s">
        <v>667</v>
      </c>
      <c r="AA303" s="60" t="s">
        <v>151</v>
      </c>
      <c r="AJ303" s="37" t="s">
        <v>512</v>
      </c>
      <c r="AK303" s="37" t="s">
        <v>155</v>
      </c>
    </row>
    <row r="304" spans="1:37">
      <c r="A304" s="58">
        <v>123</v>
      </c>
      <c r="B304" s="59" t="s">
        <v>658</v>
      </c>
      <c r="C304" s="60" t="s">
        <v>706</v>
      </c>
      <c r="D304" s="61" t="s">
        <v>707</v>
      </c>
      <c r="E304" s="62">
        <v>2</v>
      </c>
      <c r="F304" s="63" t="s">
        <v>242</v>
      </c>
      <c r="H304" s="64">
        <f>ROUND(E304*G304,2)</f>
        <v>0</v>
      </c>
      <c r="J304" s="64">
        <f>ROUND(E304*G304,2)</f>
        <v>0</v>
      </c>
      <c r="K304" s="65">
        <v>3.8000000000000002E-4</v>
      </c>
      <c r="L304" s="65">
        <f>E304*K304</f>
        <v>7.6000000000000004E-4</v>
      </c>
      <c r="N304" s="62">
        <f>E304*M304</f>
        <v>0</v>
      </c>
      <c r="P304" s="63" t="s">
        <v>151</v>
      </c>
      <c r="V304" s="66" t="s">
        <v>503</v>
      </c>
      <c r="X304" s="101" t="s">
        <v>708</v>
      </c>
      <c r="Y304" s="101" t="s">
        <v>706</v>
      </c>
      <c r="Z304" s="60" t="s">
        <v>440</v>
      </c>
      <c r="AJ304" s="37" t="s">
        <v>505</v>
      </c>
      <c r="AK304" s="37" t="s">
        <v>155</v>
      </c>
    </row>
    <row r="305" spans="1:37">
      <c r="A305" s="58">
        <v>124</v>
      </c>
      <c r="B305" s="59" t="s">
        <v>255</v>
      </c>
      <c r="C305" s="60" t="s">
        <v>709</v>
      </c>
      <c r="D305" s="61" t="s">
        <v>710</v>
      </c>
      <c r="E305" s="62">
        <v>2</v>
      </c>
      <c r="F305" s="63" t="s">
        <v>242</v>
      </c>
      <c r="I305" s="64">
        <f>ROUND(E305*G305,2)</f>
        <v>0</v>
      </c>
      <c r="J305" s="64">
        <f>ROUND(E305*G305,2)</f>
        <v>0</v>
      </c>
      <c r="L305" s="65">
        <f>E305*K305</f>
        <v>0</v>
      </c>
      <c r="N305" s="62">
        <f>E305*M305</f>
        <v>0</v>
      </c>
      <c r="P305" s="63" t="s">
        <v>151</v>
      </c>
      <c r="V305" s="66" t="s">
        <v>66</v>
      </c>
      <c r="X305" s="101" t="s">
        <v>709</v>
      </c>
      <c r="Y305" s="101" t="s">
        <v>709</v>
      </c>
      <c r="Z305" s="60" t="s">
        <v>711</v>
      </c>
      <c r="AA305" s="60" t="s">
        <v>151</v>
      </c>
      <c r="AJ305" s="37" t="s">
        <v>512</v>
      </c>
      <c r="AK305" s="37" t="s">
        <v>155</v>
      </c>
    </row>
    <row r="306" spans="1:37">
      <c r="A306" s="58">
        <v>125</v>
      </c>
      <c r="B306" s="59" t="s">
        <v>658</v>
      </c>
      <c r="C306" s="60" t="s">
        <v>712</v>
      </c>
      <c r="D306" s="61" t="s">
        <v>713</v>
      </c>
      <c r="E306" s="62">
        <v>2</v>
      </c>
      <c r="F306" s="63" t="s">
        <v>242</v>
      </c>
      <c r="H306" s="64">
        <f>ROUND(E306*G306,2)</f>
        <v>0</v>
      </c>
      <c r="J306" s="64">
        <f>ROUND(E306*G306,2)</f>
        <v>0</v>
      </c>
      <c r="K306" s="65">
        <v>6.0999999999999997E-4</v>
      </c>
      <c r="L306" s="65">
        <f>E306*K306</f>
        <v>1.2199999999999999E-3</v>
      </c>
      <c r="N306" s="62">
        <f>E306*M306</f>
        <v>0</v>
      </c>
      <c r="P306" s="63" t="s">
        <v>151</v>
      </c>
      <c r="V306" s="66" t="s">
        <v>503</v>
      </c>
      <c r="X306" s="101" t="s">
        <v>714</v>
      </c>
      <c r="Y306" s="101" t="s">
        <v>712</v>
      </c>
      <c r="Z306" s="60" t="s">
        <v>440</v>
      </c>
      <c r="AJ306" s="37" t="s">
        <v>505</v>
      </c>
      <c r="AK306" s="37" t="s">
        <v>155</v>
      </c>
    </row>
    <row r="307" spans="1:37">
      <c r="A307" s="58">
        <v>126</v>
      </c>
      <c r="B307" s="59" t="s">
        <v>255</v>
      </c>
      <c r="C307" s="60" t="s">
        <v>715</v>
      </c>
      <c r="D307" s="61" t="s">
        <v>716</v>
      </c>
      <c r="E307" s="62">
        <v>2</v>
      </c>
      <c r="F307" s="63" t="s">
        <v>242</v>
      </c>
      <c r="I307" s="64">
        <f>ROUND(E307*G307,2)</f>
        <v>0</v>
      </c>
      <c r="J307" s="64">
        <f>ROUND(E307*G307,2)</f>
        <v>0</v>
      </c>
      <c r="L307" s="65">
        <f>E307*K307</f>
        <v>0</v>
      </c>
      <c r="N307" s="62">
        <f>E307*M307</f>
        <v>0</v>
      </c>
      <c r="P307" s="63" t="s">
        <v>151</v>
      </c>
      <c r="V307" s="66" t="s">
        <v>66</v>
      </c>
      <c r="X307" s="101" t="s">
        <v>715</v>
      </c>
      <c r="Y307" s="101" t="s">
        <v>715</v>
      </c>
      <c r="Z307" s="60" t="s">
        <v>711</v>
      </c>
      <c r="AA307" s="60" t="s">
        <v>151</v>
      </c>
      <c r="AJ307" s="37" t="s">
        <v>512</v>
      </c>
      <c r="AK307" s="37" t="s">
        <v>155</v>
      </c>
    </row>
    <row r="308" spans="1:37">
      <c r="A308" s="58">
        <v>127</v>
      </c>
      <c r="B308" s="59" t="s">
        <v>658</v>
      </c>
      <c r="C308" s="60" t="s">
        <v>717</v>
      </c>
      <c r="D308" s="61" t="s">
        <v>718</v>
      </c>
      <c r="E308" s="62">
        <v>3</v>
      </c>
      <c r="F308" s="63" t="s">
        <v>242</v>
      </c>
      <c r="H308" s="64">
        <f>ROUND(E308*G308,2)</f>
        <v>0</v>
      </c>
      <c r="J308" s="64">
        <f>ROUND(E308*G308,2)</f>
        <v>0</v>
      </c>
      <c r="K308" s="65">
        <v>6.3000000000000003E-4</v>
      </c>
      <c r="L308" s="65">
        <f>E308*K308</f>
        <v>1.8900000000000002E-3</v>
      </c>
      <c r="N308" s="62">
        <f>E308*M308</f>
        <v>0</v>
      </c>
      <c r="P308" s="63" t="s">
        <v>151</v>
      </c>
      <c r="V308" s="66" t="s">
        <v>503</v>
      </c>
      <c r="X308" s="101" t="s">
        <v>719</v>
      </c>
      <c r="Y308" s="101" t="s">
        <v>717</v>
      </c>
      <c r="Z308" s="60" t="s">
        <v>440</v>
      </c>
      <c r="AJ308" s="37" t="s">
        <v>505</v>
      </c>
      <c r="AK308" s="37" t="s">
        <v>155</v>
      </c>
    </row>
    <row r="309" spans="1:37">
      <c r="A309" s="58">
        <v>128</v>
      </c>
      <c r="B309" s="59" t="s">
        <v>255</v>
      </c>
      <c r="C309" s="60" t="s">
        <v>720</v>
      </c>
      <c r="D309" s="61" t="s">
        <v>721</v>
      </c>
      <c r="E309" s="62">
        <v>3</v>
      </c>
      <c r="F309" s="63" t="s">
        <v>242</v>
      </c>
      <c r="I309" s="64">
        <f>ROUND(E309*G309,2)</f>
        <v>0</v>
      </c>
      <c r="J309" s="64">
        <f>ROUND(E309*G309,2)</f>
        <v>0</v>
      </c>
      <c r="L309" s="65">
        <f>E309*K309</f>
        <v>0</v>
      </c>
      <c r="N309" s="62">
        <f>E309*M309</f>
        <v>0</v>
      </c>
      <c r="P309" s="63" t="s">
        <v>151</v>
      </c>
      <c r="V309" s="66" t="s">
        <v>66</v>
      </c>
      <c r="X309" s="101" t="s">
        <v>720</v>
      </c>
      <c r="Y309" s="101" t="s">
        <v>720</v>
      </c>
      <c r="Z309" s="60" t="s">
        <v>711</v>
      </c>
      <c r="AA309" s="60" t="s">
        <v>151</v>
      </c>
      <c r="AJ309" s="37" t="s">
        <v>512</v>
      </c>
      <c r="AK309" s="37" t="s">
        <v>155</v>
      </c>
    </row>
    <row r="310" spans="1:37">
      <c r="A310" s="58">
        <v>129</v>
      </c>
      <c r="B310" s="59" t="s">
        <v>658</v>
      </c>
      <c r="C310" s="60" t="s">
        <v>722</v>
      </c>
      <c r="D310" s="61" t="s">
        <v>723</v>
      </c>
      <c r="E310" s="62">
        <v>1</v>
      </c>
      <c r="F310" s="63" t="s">
        <v>242</v>
      </c>
      <c r="H310" s="64">
        <f>ROUND(E310*G310,2)</f>
        <v>0</v>
      </c>
      <c r="J310" s="64">
        <f>ROUND(E310*G310,2)</f>
        <v>0</v>
      </c>
      <c r="K310" s="65">
        <v>6.3000000000000003E-4</v>
      </c>
      <c r="L310" s="65">
        <f>E310*K310</f>
        <v>6.3000000000000003E-4</v>
      </c>
      <c r="N310" s="62">
        <f>E310*M310</f>
        <v>0</v>
      </c>
      <c r="P310" s="63" t="s">
        <v>151</v>
      </c>
      <c r="V310" s="66" t="s">
        <v>503</v>
      </c>
      <c r="X310" s="101" t="s">
        <v>719</v>
      </c>
      <c r="Y310" s="101" t="s">
        <v>722</v>
      </c>
      <c r="Z310" s="60" t="s">
        <v>440</v>
      </c>
      <c r="AJ310" s="37" t="s">
        <v>505</v>
      </c>
      <c r="AK310" s="37" t="s">
        <v>155</v>
      </c>
    </row>
    <row r="311" spans="1:37" ht="25.5">
      <c r="A311" s="58">
        <v>130</v>
      </c>
      <c r="B311" s="59" t="s">
        <v>255</v>
      </c>
      <c r="C311" s="60" t="s">
        <v>724</v>
      </c>
      <c r="D311" s="61" t="s">
        <v>725</v>
      </c>
      <c r="E311" s="62">
        <v>1</v>
      </c>
      <c r="F311" s="63" t="s">
        <v>242</v>
      </c>
      <c r="I311" s="64">
        <f>ROUND(E311*G311,2)</f>
        <v>0</v>
      </c>
      <c r="J311" s="64">
        <f>ROUND(E311*G311,2)</f>
        <v>0</v>
      </c>
      <c r="L311" s="65">
        <f>E311*K311</f>
        <v>0</v>
      </c>
      <c r="N311" s="62">
        <f>E311*M311</f>
        <v>0</v>
      </c>
      <c r="P311" s="63" t="s">
        <v>151</v>
      </c>
      <c r="V311" s="66" t="s">
        <v>66</v>
      </c>
      <c r="X311" s="101" t="s">
        <v>726</v>
      </c>
      <c r="Y311" s="101" t="s">
        <v>724</v>
      </c>
      <c r="Z311" s="60" t="s">
        <v>711</v>
      </c>
      <c r="AA311" s="60" t="s">
        <v>151</v>
      </c>
      <c r="AJ311" s="37" t="s">
        <v>512</v>
      </c>
      <c r="AK311" s="37" t="s">
        <v>155</v>
      </c>
    </row>
    <row r="312" spans="1:37">
      <c r="A312" s="58">
        <v>131</v>
      </c>
      <c r="B312" s="59" t="s">
        <v>658</v>
      </c>
      <c r="C312" s="60" t="s">
        <v>727</v>
      </c>
      <c r="D312" s="61" t="s">
        <v>728</v>
      </c>
      <c r="E312" s="62">
        <v>1</v>
      </c>
      <c r="F312" s="63" t="s">
        <v>242</v>
      </c>
      <c r="H312" s="64">
        <f>ROUND(E312*G312,2)</f>
        <v>0</v>
      </c>
      <c r="J312" s="64">
        <f>ROUND(E312*G312,2)</f>
        <v>0</v>
      </c>
      <c r="L312" s="65">
        <f>E312*K312</f>
        <v>0</v>
      </c>
      <c r="N312" s="62">
        <f>E312*M312</f>
        <v>0</v>
      </c>
      <c r="P312" s="63" t="s">
        <v>151</v>
      </c>
      <c r="V312" s="66" t="s">
        <v>503</v>
      </c>
      <c r="X312" s="101" t="s">
        <v>729</v>
      </c>
      <c r="Y312" s="101" t="s">
        <v>727</v>
      </c>
      <c r="Z312" s="60" t="s">
        <v>440</v>
      </c>
      <c r="AJ312" s="37" t="s">
        <v>505</v>
      </c>
      <c r="AK312" s="37" t="s">
        <v>155</v>
      </c>
    </row>
    <row r="313" spans="1:37">
      <c r="A313" s="58">
        <v>132</v>
      </c>
      <c r="B313" s="59" t="s">
        <v>255</v>
      </c>
      <c r="C313" s="60" t="s">
        <v>730</v>
      </c>
      <c r="D313" s="61" t="s">
        <v>731</v>
      </c>
      <c r="E313" s="62">
        <v>1</v>
      </c>
      <c r="F313" s="63" t="s">
        <v>242</v>
      </c>
      <c r="I313" s="64">
        <f>ROUND(E313*G313,2)</f>
        <v>0</v>
      </c>
      <c r="J313" s="64">
        <f>ROUND(E313*G313,2)</f>
        <v>0</v>
      </c>
      <c r="K313" s="65">
        <v>9.8000000000000004E-2</v>
      </c>
      <c r="L313" s="65">
        <f>E313*K313</f>
        <v>9.8000000000000004E-2</v>
      </c>
      <c r="N313" s="62">
        <f>E313*M313</f>
        <v>0</v>
      </c>
      <c r="P313" s="63" t="s">
        <v>151</v>
      </c>
      <c r="V313" s="66" t="s">
        <v>66</v>
      </c>
      <c r="X313" s="101" t="s">
        <v>730</v>
      </c>
      <c r="Y313" s="101" t="s">
        <v>730</v>
      </c>
      <c r="Z313" s="60" t="s">
        <v>443</v>
      </c>
      <c r="AA313" s="60" t="s">
        <v>151</v>
      </c>
      <c r="AJ313" s="37" t="s">
        <v>512</v>
      </c>
      <c r="AK313" s="37" t="s">
        <v>155</v>
      </c>
    </row>
    <row r="314" spans="1:37">
      <c r="A314" s="58">
        <v>133</v>
      </c>
      <c r="B314" s="59" t="s">
        <v>658</v>
      </c>
      <c r="C314" s="60" t="s">
        <v>732</v>
      </c>
      <c r="D314" s="61" t="s">
        <v>733</v>
      </c>
      <c r="E314" s="62">
        <v>2</v>
      </c>
      <c r="F314" s="63" t="s">
        <v>242</v>
      </c>
      <c r="H314" s="64">
        <f>ROUND(E314*G314,2)</f>
        <v>0</v>
      </c>
      <c r="J314" s="64">
        <f>ROUND(E314*G314,2)</f>
        <v>0</v>
      </c>
      <c r="K314" s="65">
        <v>6.3000000000000003E-4</v>
      </c>
      <c r="L314" s="65">
        <f>E314*K314</f>
        <v>1.2600000000000001E-3</v>
      </c>
      <c r="N314" s="62">
        <f>E314*M314</f>
        <v>0</v>
      </c>
      <c r="P314" s="63" t="s">
        <v>151</v>
      </c>
      <c r="V314" s="66" t="s">
        <v>503</v>
      </c>
      <c r="X314" s="101" t="s">
        <v>734</v>
      </c>
      <c r="Y314" s="101" t="s">
        <v>732</v>
      </c>
      <c r="Z314" s="60" t="s">
        <v>440</v>
      </c>
      <c r="AJ314" s="37" t="s">
        <v>505</v>
      </c>
      <c r="AK314" s="37" t="s">
        <v>155</v>
      </c>
    </row>
    <row r="315" spans="1:37">
      <c r="A315" s="58">
        <v>134</v>
      </c>
      <c r="B315" s="59" t="s">
        <v>255</v>
      </c>
      <c r="C315" s="60" t="s">
        <v>735</v>
      </c>
      <c r="D315" s="61" t="s">
        <v>736</v>
      </c>
      <c r="E315" s="62">
        <v>2</v>
      </c>
      <c r="F315" s="63" t="s">
        <v>242</v>
      </c>
      <c r="I315" s="64">
        <f>ROUND(E315*G315,2)</f>
        <v>0</v>
      </c>
      <c r="J315" s="64">
        <f>ROUND(E315*G315,2)</f>
        <v>0</v>
      </c>
      <c r="K315" s="65">
        <v>0.04</v>
      </c>
      <c r="L315" s="65">
        <f>E315*K315</f>
        <v>0.08</v>
      </c>
      <c r="N315" s="62">
        <f>E315*M315</f>
        <v>0</v>
      </c>
      <c r="P315" s="63" t="s">
        <v>151</v>
      </c>
      <c r="V315" s="66" t="s">
        <v>66</v>
      </c>
      <c r="X315" s="101" t="s">
        <v>737</v>
      </c>
      <c r="Y315" s="101" t="s">
        <v>735</v>
      </c>
      <c r="Z315" s="60" t="s">
        <v>711</v>
      </c>
      <c r="AA315" s="60" t="s">
        <v>151</v>
      </c>
      <c r="AJ315" s="37" t="s">
        <v>512</v>
      </c>
      <c r="AK315" s="37" t="s">
        <v>155</v>
      </c>
    </row>
    <row r="316" spans="1:37" ht="25.5">
      <c r="A316" s="58">
        <v>135</v>
      </c>
      <c r="B316" s="59" t="s">
        <v>658</v>
      </c>
      <c r="C316" s="60" t="s">
        <v>738</v>
      </c>
      <c r="D316" s="61" t="s">
        <v>739</v>
      </c>
      <c r="E316" s="62">
        <v>1</v>
      </c>
      <c r="F316" s="63" t="s">
        <v>242</v>
      </c>
      <c r="H316" s="64">
        <f>ROUND(E316*G316,2)</f>
        <v>0</v>
      </c>
      <c r="J316" s="64">
        <f>ROUND(E316*G316,2)</f>
        <v>0</v>
      </c>
      <c r="K316" s="65">
        <v>7.2999999999999996E-4</v>
      </c>
      <c r="L316" s="65">
        <f>E316*K316</f>
        <v>7.2999999999999996E-4</v>
      </c>
      <c r="N316" s="62">
        <f>E316*M316</f>
        <v>0</v>
      </c>
      <c r="P316" s="63" t="s">
        <v>151</v>
      </c>
      <c r="V316" s="66" t="s">
        <v>503</v>
      </c>
      <c r="X316" s="101" t="s">
        <v>740</v>
      </c>
      <c r="Y316" s="101" t="s">
        <v>738</v>
      </c>
      <c r="Z316" s="60" t="s">
        <v>440</v>
      </c>
      <c r="AJ316" s="37" t="s">
        <v>505</v>
      </c>
      <c r="AK316" s="37" t="s">
        <v>155</v>
      </c>
    </row>
    <row r="317" spans="1:37" ht="25.5">
      <c r="A317" s="58">
        <v>136</v>
      </c>
      <c r="B317" s="59" t="s">
        <v>255</v>
      </c>
      <c r="C317" s="60" t="s">
        <v>741</v>
      </c>
      <c r="D317" s="61" t="s">
        <v>742</v>
      </c>
      <c r="E317" s="62">
        <v>1</v>
      </c>
      <c r="F317" s="63" t="s">
        <v>242</v>
      </c>
      <c r="I317" s="64">
        <f>ROUND(E317*G317,2)</f>
        <v>0</v>
      </c>
      <c r="J317" s="64">
        <f>ROUND(E317*G317,2)</f>
        <v>0</v>
      </c>
      <c r="K317" s="65">
        <v>0.04</v>
      </c>
      <c r="L317" s="65">
        <f>E317*K317</f>
        <v>0.04</v>
      </c>
      <c r="N317" s="62">
        <f>E317*M317</f>
        <v>0</v>
      </c>
      <c r="P317" s="63" t="s">
        <v>151</v>
      </c>
      <c r="V317" s="66" t="s">
        <v>66</v>
      </c>
      <c r="X317" s="101" t="s">
        <v>743</v>
      </c>
      <c r="Y317" s="101" t="s">
        <v>741</v>
      </c>
      <c r="Z317" s="60" t="s">
        <v>711</v>
      </c>
      <c r="AA317" s="60" t="s">
        <v>151</v>
      </c>
      <c r="AJ317" s="37" t="s">
        <v>512</v>
      </c>
      <c r="AK317" s="37" t="s">
        <v>155</v>
      </c>
    </row>
    <row r="318" spans="1:37">
      <c r="A318" s="58">
        <v>137</v>
      </c>
      <c r="B318" s="59" t="s">
        <v>658</v>
      </c>
      <c r="C318" s="60" t="s">
        <v>744</v>
      </c>
      <c r="D318" s="61" t="s">
        <v>745</v>
      </c>
      <c r="E318" s="62">
        <v>1</v>
      </c>
      <c r="F318" s="63" t="s">
        <v>242</v>
      </c>
      <c r="H318" s="64">
        <f>ROUND(E318*G318,2)</f>
        <v>0</v>
      </c>
      <c r="J318" s="64">
        <f>ROUND(E318*G318,2)</f>
        <v>0</v>
      </c>
      <c r="K318" s="65">
        <v>8.4999999999999995E-4</v>
      </c>
      <c r="L318" s="65">
        <f>E318*K318</f>
        <v>8.4999999999999995E-4</v>
      </c>
      <c r="N318" s="62">
        <f>E318*M318</f>
        <v>0</v>
      </c>
      <c r="P318" s="63" t="s">
        <v>151</v>
      </c>
      <c r="V318" s="66" t="s">
        <v>503</v>
      </c>
      <c r="X318" s="101" t="s">
        <v>746</v>
      </c>
      <c r="Y318" s="101" t="s">
        <v>744</v>
      </c>
      <c r="Z318" s="60" t="s">
        <v>440</v>
      </c>
      <c r="AJ318" s="37" t="s">
        <v>505</v>
      </c>
      <c r="AK318" s="37" t="s">
        <v>155</v>
      </c>
    </row>
    <row r="319" spans="1:37" ht="25.5">
      <c r="A319" s="58">
        <v>138</v>
      </c>
      <c r="B319" s="59" t="s">
        <v>255</v>
      </c>
      <c r="C319" s="60" t="s">
        <v>747</v>
      </c>
      <c r="D319" s="61" t="s">
        <v>748</v>
      </c>
      <c r="E319" s="62">
        <v>1</v>
      </c>
      <c r="F319" s="63" t="s">
        <v>242</v>
      </c>
      <c r="I319" s="64">
        <f>ROUND(E319*G319,2)</f>
        <v>0</v>
      </c>
      <c r="J319" s="64">
        <f>ROUND(E319*G319,2)</f>
        <v>0</v>
      </c>
      <c r="K319" s="65">
        <v>9.5000000000000001E-2</v>
      </c>
      <c r="L319" s="65">
        <f>E319*K319</f>
        <v>9.5000000000000001E-2</v>
      </c>
      <c r="N319" s="62">
        <f>E319*M319</f>
        <v>0</v>
      </c>
      <c r="P319" s="63" t="s">
        <v>151</v>
      </c>
      <c r="V319" s="66" t="s">
        <v>66</v>
      </c>
      <c r="X319" s="101" t="s">
        <v>749</v>
      </c>
      <c r="Y319" s="101" t="s">
        <v>747</v>
      </c>
      <c r="Z319" s="60" t="s">
        <v>750</v>
      </c>
      <c r="AA319" s="60" t="s">
        <v>151</v>
      </c>
      <c r="AJ319" s="37" t="s">
        <v>512</v>
      </c>
      <c r="AK319" s="37" t="s">
        <v>155</v>
      </c>
    </row>
    <row r="320" spans="1:37" ht="25.5">
      <c r="A320" s="58">
        <v>139</v>
      </c>
      <c r="B320" s="59" t="s">
        <v>658</v>
      </c>
      <c r="C320" s="60" t="s">
        <v>751</v>
      </c>
      <c r="D320" s="61" t="s">
        <v>752</v>
      </c>
      <c r="F320" s="63" t="s">
        <v>52</v>
      </c>
      <c r="H320" s="64">
        <f>ROUND(E320*G320,2)</f>
        <v>0</v>
      </c>
      <c r="J320" s="64">
        <f>ROUND(E320*G320,2)</f>
        <v>0</v>
      </c>
      <c r="L320" s="65">
        <f>E320*K320</f>
        <v>0</v>
      </c>
      <c r="N320" s="62">
        <f>E320*M320</f>
        <v>0</v>
      </c>
      <c r="P320" s="63" t="s">
        <v>151</v>
      </c>
      <c r="V320" s="66" t="s">
        <v>503</v>
      </c>
      <c r="X320" s="101" t="s">
        <v>753</v>
      </c>
      <c r="Y320" s="101" t="s">
        <v>751</v>
      </c>
      <c r="Z320" s="60" t="s">
        <v>662</v>
      </c>
      <c r="AJ320" s="37" t="s">
        <v>505</v>
      </c>
      <c r="AK320" s="37" t="s">
        <v>155</v>
      </c>
    </row>
    <row r="321" spans="1:37">
      <c r="D321" s="109" t="s">
        <v>754</v>
      </c>
      <c r="E321" s="110">
        <f>J321</f>
        <v>0</v>
      </c>
      <c r="H321" s="110">
        <f>SUM(H274:H320)</f>
        <v>0</v>
      </c>
      <c r="I321" s="110">
        <f>SUM(I274:I320)</f>
        <v>0</v>
      </c>
      <c r="J321" s="110">
        <f>SUM(J274:J320)</f>
        <v>0</v>
      </c>
      <c r="L321" s="111">
        <f>SUM(L274:L320)</f>
        <v>7.6581946100000007</v>
      </c>
      <c r="N321" s="112">
        <f>SUM(N274:N320)</f>
        <v>0</v>
      </c>
      <c r="W321" s="62">
        <f>SUM(W274:W320)</f>
        <v>0</v>
      </c>
    </row>
    <row r="323" spans="1:37">
      <c r="B323" s="60" t="s">
        <v>755</v>
      </c>
    </row>
    <row r="324" spans="1:37">
      <c r="A324" s="58">
        <v>140</v>
      </c>
      <c r="B324" s="59" t="s">
        <v>756</v>
      </c>
      <c r="C324" s="60" t="s">
        <v>757</v>
      </c>
      <c r="D324" s="61" t="s">
        <v>758</v>
      </c>
      <c r="E324" s="62">
        <v>24.27</v>
      </c>
      <c r="F324" s="63" t="s">
        <v>251</v>
      </c>
      <c r="H324" s="64">
        <f>ROUND(E324*G324,2)</f>
        <v>0</v>
      </c>
      <c r="J324" s="64">
        <f>ROUND(E324*G324,2)</f>
        <v>0</v>
      </c>
      <c r="K324" s="65">
        <v>4.9100000000000003E-3</v>
      </c>
      <c r="L324" s="65">
        <f>E324*K324</f>
        <v>0.1191657</v>
      </c>
      <c r="N324" s="62">
        <f>E324*M324</f>
        <v>0</v>
      </c>
      <c r="P324" s="63" t="s">
        <v>151</v>
      </c>
      <c r="V324" s="66" t="s">
        <v>503</v>
      </c>
      <c r="X324" s="101" t="s">
        <v>759</v>
      </c>
      <c r="Y324" s="101" t="s">
        <v>757</v>
      </c>
      <c r="Z324" s="60" t="s">
        <v>760</v>
      </c>
      <c r="AJ324" s="37" t="s">
        <v>505</v>
      </c>
      <c r="AK324" s="37" t="s">
        <v>155</v>
      </c>
    </row>
    <row r="325" spans="1:37">
      <c r="D325" s="102" t="s">
        <v>761</v>
      </c>
      <c r="E325" s="103"/>
      <c r="F325" s="104"/>
      <c r="G325" s="105"/>
      <c r="H325" s="105"/>
      <c r="I325" s="105"/>
      <c r="J325" s="105"/>
      <c r="K325" s="106"/>
      <c r="L325" s="106"/>
      <c r="M325" s="103"/>
      <c r="N325" s="103"/>
      <c r="O325" s="104"/>
      <c r="P325" s="104"/>
      <c r="Q325" s="103"/>
      <c r="R325" s="103"/>
      <c r="S325" s="103"/>
      <c r="T325" s="107"/>
      <c r="U325" s="107"/>
      <c r="V325" s="107" t="s">
        <v>0</v>
      </c>
      <c r="W325" s="103"/>
      <c r="X325" s="108"/>
    </row>
    <row r="326" spans="1:37">
      <c r="A326" s="58">
        <v>141</v>
      </c>
      <c r="B326" s="59" t="s">
        <v>255</v>
      </c>
      <c r="C326" s="60" t="s">
        <v>762</v>
      </c>
      <c r="D326" s="61" t="s">
        <v>763</v>
      </c>
      <c r="E326" s="62">
        <v>25.484000000000002</v>
      </c>
      <c r="F326" s="63" t="s">
        <v>251</v>
      </c>
      <c r="I326" s="64">
        <f>ROUND(E326*G326,2)</f>
        <v>0</v>
      </c>
      <c r="J326" s="64">
        <f>ROUND(E326*G326,2)</f>
        <v>0</v>
      </c>
      <c r="K326" s="65">
        <v>1.9E-2</v>
      </c>
      <c r="L326" s="65">
        <f>E326*K326</f>
        <v>0.48419600000000002</v>
      </c>
      <c r="N326" s="62">
        <f>E326*M326</f>
        <v>0</v>
      </c>
      <c r="P326" s="63" t="s">
        <v>151</v>
      </c>
      <c r="V326" s="66" t="s">
        <v>66</v>
      </c>
      <c r="X326" s="101" t="s">
        <v>764</v>
      </c>
      <c r="Y326" s="101" t="s">
        <v>762</v>
      </c>
      <c r="Z326" s="60" t="s">
        <v>765</v>
      </c>
      <c r="AA326" s="60" t="s">
        <v>151</v>
      </c>
      <c r="AJ326" s="37" t="s">
        <v>512</v>
      </c>
      <c r="AK326" s="37" t="s">
        <v>155</v>
      </c>
    </row>
    <row r="327" spans="1:37">
      <c r="D327" s="102" t="s">
        <v>766</v>
      </c>
      <c r="E327" s="103"/>
      <c r="F327" s="104"/>
      <c r="G327" s="105"/>
      <c r="H327" s="105"/>
      <c r="I327" s="105"/>
      <c r="J327" s="105"/>
      <c r="K327" s="106"/>
      <c r="L327" s="106"/>
      <c r="M327" s="103"/>
      <c r="N327" s="103"/>
      <c r="O327" s="104"/>
      <c r="P327" s="104"/>
      <c r="Q327" s="103"/>
      <c r="R327" s="103"/>
      <c r="S327" s="103"/>
      <c r="T327" s="107"/>
      <c r="U327" s="107"/>
      <c r="V327" s="107" t="s">
        <v>0</v>
      </c>
      <c r="W327" s="103"/>
      <c r="X327" s="108"/>
    </row>
    <row r="328" spans="1:37" ht="25.5">
      <c r="A328" s="58">
        <v>142</v>
      </c>
      <c r="B328" s="59" t="s">
        <v>756</v>
      </c>
      <c r="C328" s="60" t="s">
        <v>767</v>
      </c>
      <c r="D328" s="61" t="s">
        <v>768</v>
      </c>
      <c r="E328" s="62">
        <v>24.27</v>
      </c>
      <c r="F328" s="63" t="s">
        <v>251</v>
      </c>
      <c r="H328" s="64">
        <f>ROUND(E328*G328,2)</f>
        <v>0</v>
      </c>
      <c r="J328" s="64">
        <f>ROUND(E328*G328,2)</f>
        <v>0</v>
      </c>
      <c r="K328" s="65">
        <v>2.3E-3</v>
      </c>
      <c r="L328" s="65">
        <f>E328*K328</f>
        <v>5.5820999999999996E-2</v>
      </c>
      <c r="N328" s="62">
        <f>E328*M328</f>
        <v>0</v>
      </c>
      <c r="P328" s="63" t="s">
        <v>151</v>
      </c>
      <c r="V328" s="66" t="s">
        <v>503</v>
      </c>
      <c r="X328" s="101" t="s">
        <v>769</v>
      </c>
      <c r="Y328" s="101" t="s">
        <v>767</v>
      </c>
      <c r="Z328" s="60" t="s">
        <v>264</v>
      </c>
      <c r="AJ328" s="37" t="s">
        <v>505</v>
      </c>
      <c r="AK328" s="37" t="s">
        <v>155</v>
      </c>
    </row>
    <row r="329" spans="1:37">
      <c r="A329" s="58">
        <v>143</v>
      </c>
      <c r="B329" s="59" t="s">
        <v>756</v>
      </c>
      <c r="C329" s="60" t="s">
        <v>770</v>
      </c>
      <c r="D329" s="61" t="s">
        <v>771</v>
      </c>
      <c r="F329" s="63" t="s">
        <v>52</v>
      </c>
      <c r="H329" s="64">
        <f>ROUND(E329*G329,2)</f>
        <v>0</v>
      </c>
      <c r="J329" s="64">
        <f>ROUND(E329*G329,2)</f>
        <v>0</v>
      </c>
      <c r="L329" s="65">
        <f>E329*K329</f>
        <v>0</v>
      </c>
      <c r="N329" s="62">
        <f>E329*M329</f>
        <v>0</v>
      </c>
      <c r="P329" s="63" t="s">
        <v>151</v>
      </c>
      <c r="V329" s="66" t="s">
        <v>503</v>
      </c>
      <c r="X329" s="101" t="s">
        <v>772</v>
      </c>
      <c r="Y329" s="101" t="s">
        <v>770</v>
      </c>
      <c r="Z329" s="60" t="s">
        <v>760</v>
      </c>
      <c r="AJ329" s="37" t="s">
        <v>505</v>
      </c>
      <c r="AK329" s="37" t="s">
        <v>155</v>
      </c>
    </row>
    <row r="330" spans="1:37">
      <c r="D330" s="109" t="s">
        <v>773</v>
      </c>
      <c r="E330" s="110">
        <f>J330</f>
        <v>0</v>
      </c>
      <c r="H330" s="110">
        <f>SUM(H323:H329)</f>
        <v>0</v>
      </c>
      <c r="I330" s="110">
        <f>SUM(I323:I329)</f>
        <v>0</v>
      </c>
      <c r="J330" s="110">
        <f>SUM(J323:J329)</f>
        <v>0</v>
      </c>
      <c r="L330" s="111">
        <f>SUM(L323:L329)</f>
        <v>0.65918270000000001</v>
      </c>
      <c r="N330" s="112">
        <f>SUM(N323:N329)</f>
        <v>0</v>
      </c>
      <c r="W330" s="62">
        <f>SUM(W323:W329)</f>
        <v>0</v>
      </c>
    </row>
    <row r="332" spans="1:37">
      <c r="B332" s="60" t="s">
        <v>774</v>
      </c>
    </row>
    <row r="333" spans="1:37">
      <c r="A333" s="58">
        <v>144</v>
      </c>
      <c r="B333" s="59" t="s">
        <v>775</v>
      </c>
      <c r="C333" s="60" t="s">
        <v>776</v>
      </c>
      <c r="D333" s="61" t="s">
        <v>777</v>
      </c>
      <c r="E333" s="62">
        <v>46.81</v>
      </c>
      <c r="F333" s="63" t="s">
        <v>251</v>
      </c>
      <c r="H333" s="64">
        <f>ROUND(E333*G333,2)</f>
        <v>0</v>
      </c>
      <c r="J333" s="64">
        <f>ROUND(E333*G333,2)</f>
        <v>0</v>
      </c>
      <c r="K333" s="65">
        <v>9.2000000000000003E-4</v>
      </c>
      <c r="L333" s="65">
        <f>E333*K333</f>
        <v>4.3065200000000005E-2</v>
      </c>
      <c r="N333" s="62">
        <f>E333*M333</f>
        <v>0</v>
      </c>
      <c r="P333" s="63" t="s">
        <v>151</v>
      </c>
      <c r="V333" s="66" t="s">
        <v>503</v>
      </c>
      <c r="X333" s="101" t="s">
        <v>778</v>
      </c>
      <c r="Y333" s="101" t="s">
        <v>776</v>
      </c>
      <c r="Z333" s="60" t="s">
        <v>779</v>
      </c>
      <c r="AJ333" s="37" t="s">
        <v>505</v>
      </c>
      <c r="AK333" s="37" t="s">
        <v>155</v>
      </c>
    </row>
    <row r="334" spans="1:37">
      <c r="D334" s="102" t="s">
        <v>780</v>
      </c>
      <c r="E334" s="103"/>
      <c r="F334" s="104"/>
      <c r="G334" s="105"/>
      <c r="H334" s="105"/>
      <c r="I334" s="105"/>
      <c r="J334" s="105"/>
      <c r="K334" s="106"/>
      <c r="L334" s="106"/>
      <c r="M334" s="103"/>
      <c r="N334" s="103"/>
      <c r="O334" s="104"/>
      <c r="P334" s="104"/>
      <c r="Q334" s="103"/>
      <c r="R334" s="103"/>
      <c r="S334" s="103"/>
      <c r="T334" s="107"/>
      <c r="U334" s="107"/>
      <c r="V334" s="107" t="s">
        <v>0</v>
      </c>
      <c r="W334" s="103"/>
      <c r="X334" s="108"/>
    </row>
    <row r="335" spans="1:37">
      <c r="A335" s="58">
        <v>145</v>
      </c>
      <c r="B335" s="59" t="s">
        <v>775</v>
      </c>
      <c r="C335" s="60" t="s">
        <v>781</v>
      </c>
      <c r="D335" s="61" t="s">
        <v>782</v>
      </c>
      <c r="F335" s="63" t="s">
        <v>52</v>
      </c>
      <c r="H335" s="64">
        <f>ROUND(E335*G335,2)</f>
        <v>0</v>
      </c>
      <c r="J335" s="64">
        <f>ROUND(E335*G335,2)</f>
        <v>0</v>
      </c>
      <c r="L335" s="65">
        <f>E335*K335</f>
        <v>0</v>
      </c>
      <c r="N335" s="62">
        <f>E335*M335</f>
        <v>0</v>
      </c>
      <c r="P335" s="63" t="s">
        <v>151</v>
      </c>
      <c r="V335" s="66" t="s">
        <v>503</v>
      </c>
      <c r="X335" s="101" t="s">
        <v>783</v>
      </c>
      <c r="Y335" s="101" t="s">
        <v>781</v>
      </c>
      <c r="Z335" s="60" t="s">
        <v>760</v>
      </c>
      <c r="AJ335" s="37" t="s">
        <v>505</v>
      </c>
      <c r="AK335" s="37" t="s">
        <v>155</v>
      </c>
    </row>
    <row r="336" spans="1:37">
      <c r="D336" s="109" t="s">
        <v>784</v>
      </c>
      <c r="E336" s="110">
        <f>J336</f>
        <v>0</v>
      </c>
      <c r="H336" s="110">
        <f>SUM(H332:H335)</f>
        <v>0</v>
      </c>
      <c r="I336" s="110">
        <f>SUM(I332:I335)</f>
        <v>0</v>
      </c>
      <c r="J336" s="110">
        <f>SUM(J332:J335)</f>
        <v>0</v>
      </c>
      <c r="L336" s="111">
        <f>SUM(L332:L335)</f>
        <v>4.3065200000000005E-2</v>
      </c>
      <c r="N336" s="112">
        <f>SUM(N332:N335)</f>
        <v>0</v>
      </c>
      <c r="W336" s="62">
        <f>SUM(W332:W335)</f>
        <v>0</v>
      </c>
    </row>
    <row r="338" spans="1:37">
      <c r="B338" s="60" t="s">
        <v>785</v>
      </c>
    </row>
    <row r="339" spans="1:37">
      <c r="A339" s="58">
        <v>146</v>
      </c>
      <c r="B339" s="59" t="s">
        <v>756</v>
      </c>
      <c r="C339" s="60" t="s">
        <v>786</v>
      </c>
      <c r="D339" s="61" t="s">
        <v>787</v>
      </c>
      <c r="E339" s="62">
        <v>38.42</v>
      </c>
      <c r="F339" s="63" t="s">
        <v>251</v>
      </c>
      <c r="H339" s="64">
        <f>ROUND(E339*G339,2)</f>
        <v>0</v>
      </c>
      <c r="J339" s="64">
        <f>ROUND(E339*G339,2)</f>
        <v>0</v>
      </c>
      <c r="K339" s="65">
        <v>2.3400000000000001E-3</v>
      </c>
      <c r="L339" s="65">
        <f>E339*K339</f>
        <v>8.9902800000000005E-2</v>
      </c>
      <c r="N339" s="62">
        <f>E339*M339</f>
        <v>0</v>
      </c>
      <c r="P339" s="63" t="s">
        <v>151</v>
      </c>
      <c r="V339" s="66" t="s">
        <v>503</v>
      </c>
      <c r="X339" s="101" t="s">
        <v>788</v>
      </c>
      <c r="Y339" s="101" t="s">
        <v>786</v>
      </c>
      <c r="Z339" s="60" t="s">
        <v>760</v>
      </c>
      <c r="AJ339" s="37" t="s">
        <v>505</v>
      </c>
      <c r="AK339" s="37" t="s">
        <v>155</v>
      </c>
    </row>
    <row r="340" spans="1:37">
      <c r="D340" s="102" t="s">
        <v>789</v>
      </c>
      <c r="E340" s="103"/>
      <c r="F340" s="104"/>
      <c r="G340" s="105"/>
      <c r="H340" s="105"/>
      <c r="I340" s="105"/>
      <c r="J340" s="105"/>
      <c r="K340" s="106"/>
      <c r="L340" s="106"/>
      <c r="M340" s="103"/>
      <c r="N340" s="103"/>
      <c r="O340" s="104"/>
      <c r="P340" s="104"/>
      <c r="Q340" s="103"/>
      <c r="R340" s="103"/>
      <c r="S340" s="103"/>
      <c r="T340" s="107"/>
      <c r="U340" s="107"/>
      <c r="V340" s="107" t="s">
        <v>0</v>
      </c>
      <c r="W340" s="103"/>
      <c r="X340" s="108"/>
    </row>
    <row r="341" spans="1:37">
      <c r="D341" s="102" t="s">
        <v>790</v>
      </c>
      <c r="E341" s="103"/>
      <c r="F341" s="104"/>
      <c r="G341" s="105"/>
      <c r="H341" s="105"/>
      <c r="I341" s="105"/>
      <c r="J341" s="105"/>
      <c r="K341" s="106"/>
      <c r="L341" s="106"/>
      <c r="M341" s="103"/>
      <c r="N341" s="103"/>
      <c r="O341" s="104"/>
      <c r="P341" s="104"/>
      <c r="Q341" s="103"/>
      <c r="R341" s="103"/>
      <c r="S341" s="103"/>
      <c r="T341" s="107"/>
      <c r="U341" s="107"/>
      <c r="V341" s="107" t="s">
        <v>0</v>
      </c>
      <c r="W341" s="103"/>
      <c r="X341" s="108"/>
    </row>
    <row r="342" spans="1:37">
      <c r="D342" s="102" t="s">
        <v>791</v>
      </c>
      <c r="E342" s="103"/>
      <c r="F342" s="104"/>
      <c r="G342" s="105"/>
      <c r="H342" s="105"/>
      <c r="I342" s="105"/>
      <c r="J342" s="105"/>
      <c r="K342" s="106"/>
      <c r="L342" s="106"/>
      <c r="M342" s="103"/>
      <c r="N342" s="103"/>
      <c r="O342" s="104"/>
      <c r="P342" s="104"/>
      <c r="Q342" s="103"/>
      <c r="R342" s="103"/>
      <c r="S342" s="103"/>
      <c r="T342" s="107"/>
      <c r="U342" s="107"/>
      <c r="V342" s="107" t="s">
        <v>0</v>
      </c>
      <c r="W342" s="103"/>
      <c r="X342" s="108"/>
    </row>
    <row r="343" spans="1:37">
      <c r="D343" s="102" t="s">
        <v>792</v>
      </c>
      <c r="E343" s="103"/>
      <c r="F343" s="104"/>
      <c r="G343" s="105"/>
      <c r="H343" s="105"/>
      <c r="I343" s="105"/>
      <c r="J343" s="105"/>
      <c r="K343" s="106"/>
      <c r="L343" s="106"/>
      <c r="M343" s="103"/>
      <c r="N343" s="103"/>
      <c r="O343" s="104"/>
      <c r="P343" s="104"/>
      <c r="Q343" s="103"/>
      <c r="R343" s="103"/>
      <c r="S343" s="103"/>
      <c r="T343" s="107"/>
      <c r="U343" s="107"/>
      <c r="V343" s="107" t="s">
        <v>0</v>
      </c>
      <c r="W343" s="103"/>
      <c r="X343" s="108"/>
    </row>
    <row r="344" spans="1:37">
      <c r="A344" s="58">
        <v>147</v>
      </c>
      <c r="B344" s="59" t="s">
        <v>255</v>
      </c>
      <c r="C344" s="60" t="s">
        <v>793</v>
      </c>
      <c r="D344" s="61" t="s">
        <v>794</v>
      </c>
      <c r="E344" s="62">
        <v>40.341000000000001</v>
      </c>
      <c r="F344" s="63" t="s">
        <v>251</v>
      </c>
      <c r="I344" s="64">
        <f>ROUND(E344*G344,2)</f>
        <v>0</v>
      </c>
      <c r="J344" s="64">
        <f>ROUND(E344*G344,2)</f>
        <v>0</v>
      </c>
      <c r="K344" s="65">
        <v>1.67E-2</v>
      </c>
      <c r="L344" s="65">
        <f>E344*K344</f>
        <v>0.67369469999999998</v>
      </c>
      <c r="N344" s="62">
        <f>E344*M344</f>
        <v>0</v>
      </c>
      <c r="P344" s="63" t="s">
        <v>151</v>
      </c>
      <c r="V344" s="66" t="s">
        <v>66</v>
      </c>
      <c r="X344" s="101" t="s">
        <v>793</v>
      </c>
      <c r="Y344" s="101" t="s">
        <v>793</v>
      </c>
      <c r="Z344" s="60" t="s">
        <v>765</v>
      </c>
      <c r="AA344" s="60" t="s">
        <v>151</v>
      </c>
      <c r="AJ344" s="37" t="s">
        <v>512</v>
      </c>
      <c r="AK344" s="37" t="s">
        <v>155</v>
      </c>
    </row>
    <row r="345" spans="1:37">
      <c r="D345" s="102" t="s">
        <v>795</v>
      </c>
      <c r="E345" s="103"/>
      <c r="F345" s="104"/>
      <c r="G345" s="105"/>
      <c r="H345" s="105"/>
      <c r="I345" s="105"/>
      <c r="J345" s="105"/>
      <c r="K345" s="106"/>
      <c r="L345" s="106"/>
      <c r="M345" s="103"/>
      <c r="N345" s="103"/>
      <c r="O345" s="104"/>
      <c r="P345" s="104"/>
      <c r="Q345" s="103"/>
      <c r="R345" s="103"/>
      <c r="S345" s="103"/>
      <c r="T345" s="107"/>
      <c r="U345" s="107"/>
      <c r="V345" s="107" t="s">
        <v>0</v>
      </c>
      <c r="W345" s="103"/>
      <c r="X345" s="108"/>
    </row>
    <row r="346" spans="1:37">
      <c r="A346" s="58">
        <v>148</v>
      </c>
      <c r="B346" s="59" t="s">
        <v>756</v>
      </c>
      <c r="C346" s="60" t="s">
        <v>796</v>
      </c>
      <c r="D346" s="61" t="s">
        <v>797</v>
      </c>
      <c r="F346" s="63" t="s">
        <v>52</v>
      </c>
      <c r="H346" s="64">
        <f>ROUND(E346*G346,2)</f>
        <v>0</v>
      </c>
      <c r="J346" s="64">
        <f>ROUND(E346*G346,2)</f>
        <v>0</v>
      </c>
      <c r="L346" s="65">
        <f>E346*K346</f>
        <v>0</v>
      </c>
      <c r="N346" s="62">
        <f>E346*M346</f>
        <v>0</v>
      </c>
      <c r="P346" s="63" t="s">
        <v>151</v>
      </c>
      <c r="V346" s="66" t="s">
        <v>503</v>
      </c>
      <c r="X346" s="101" t="s">
        <v>798</v>
      </c>
      <c r="Y346" s="101" t="s">
        <v>796</v>
      </c>
      <c r="Z346" s="60" t="s">
        <v>760</v>
      </c>
      <c r="AJ346" s="37" t="s">
        <v>505</v>
      </c>
      <c r="AK346" s="37" t="s">
        <v>155</v>
      </c>
    </row>
    <row r="347" spans="1:37">
      <c r="D347" s="109" t="s">
        <v>799</v>
      </c>
      <c r="E347" s="110">
        <f>J347</f>
        <v>0</v>
      </c>
      <c r="H347" s="110">
        <f>SUM(H338:H346)</f>
        <v>0</v>
      </c>
      <c r="I347" s="110">
        <f>SUM(I338:I346)</f>
        <v>0</v>
      </c>
      <c r="J347" s="110">
        <f>SUM(J338:J346)</f>
        <v>0</v>
      </c>
      <c r="L347" s="111">
        <f>SUM(L338:L346)</f>
        <v>0.76359749999999993</v>
      </c>
      <c r="N347" s="112">
        <f>SUM(N338:N346)</f>
        <v>0</v>
      </c>
      <c r="W347" s="62">
        <f>SUM(W338:W346)</f>
        <v>0</v>
      </c>
    </row>
    <row r="349" spans="1:37">
      <c r="B349" s="60" t="s">
        <v>800</v>
      </c>
    </row>
    <row r="350" spans="1:37">
      <c r="A350" s="58">
        <v>149</v>
      </c>
      <c r="B350" s="59" t="s">
        <v>801</v>
      </c>
      <c r="C350" s="60" t="s">
        <v>802</v>
      </c>
      <c r="D350" s="61" t="s">
        <v>803</v>
      </c>
      <c r="E350" s="62">
        <v>561.94000000000005</v>
      </c>
      <c r="F350" s="63" t="s">
        <v>251</v>
      </c>
      <c r="H350" s="64">
        <f>ROUND(E350*G350,2)</f>
        <v>0</v>
      </c>
      <c r="J350" s="64">
        <f>ROUND(E350*G350,2)</f>
        <v>0</v>
      </c>
      <c r="K350" s="65">
        <v>1.7000000000000001E-4</v>
      </c>
      <c r="L350" s="65">
        <f>E350*K350</f>
        <v>9.5529800000000012E-2</v>
      </c>
      <c r="N350" s="62">
        <f>E350*M350</f>
        <v>0</v>
      </c>
      <c r="P350" s="63" t="s">
        <v>151</v>
      </c>
      <c r="V350" s="66" t="s">
        <v>503</v>
      </c>
      <c r="X350" s="101" t="s">
        <v>804</v>
      </c>
      <c r="Y350" s="101" t="s">
        <v>802</v>
      </c>
      <c r="Z350" s="60" t="s">
        <v>805</v>
      </c>
      <c r="AJ350" s="37" t="s">
        <v>505</v>
      </c>
      <c r="AK350" s="37" t="s">
        <v>155</v>
      </c>
    </row>
    <row r="351" spans="1:37">
      <c r="D351" s="102" t="s">
        <v>806</v>
      </c>
      <c r="E351" s="103"/>
      <c r="F351" s="104"/>
      <c r="G351" s="105"/>
      <c r="H351" s="105"/>
      <c r="I351" s="105"/>
      <c r="J351" s="105"/>
      <c r="K351" s="106"/>
      <c r="L351" s="106"/>
      <c r="M351" s="103"/>
      <c r="N351" s="103"/>
      <c r="O351" s="104"/>
      <c r="P351" s="104"/>
      <c r="Q351" s="103"/>
      <c r="R351" s="103"/>
      <c r="S351" s="103"/>
      <c r="T351" s="107"/>
      <c r="U351" s="107"/>
      <c r="V351" s="107" t="s">
        <v>0</v>
      </c>
      <c r="W351" s="103"/>
      <c r="X351" s="108"/>
    </row>
    <row r="352" spans="1:37" ht="25.5">
      <c r="A352" s="58">
        <v>150</v>
      </c>
      <c r="B352" s="59" t="s">
        <v>801</v>
      </c>
      <c r="C352" s="60" t="s">
        <v>807</v>
      </c>
      <c r="D352" s="61" t="s">
        <v>808</v>
      </c>
      <c r="E352" s="62">
        <v>561.94000000000005</v>
      </c>
      <c r="F352" s="63" t="s">
        <v>251</v>
      </c>
      <c r="H352" s="64">
        <f>ROUND(E352*G352,2)</f>
        <v>0</v>
      </c>
      <c r="J352" s="64">
        <f>ROUND(E352*G352,2)</f>
        <v>0</v>
      </c>
      <c r="K352" s="65">
        <v>8.4999999999999995E-4</v>
      </c>
      <c r="L352" s="65">
        <f>E352*K352</f>
        <v>0.47764900000000005</v>
      </c>
      <c r="N352" s="62">
        <f>E352*M352</f>
        <v>0</v>
      </c>
      <c r="P352" s="63" t="s">
        <v>151</v>
      </c>
      <c r="V352" s="66" t="s">
        <v>503</v>
      </c>
      <c r="X352" s="101" t="s">
        <v>809</v>
      </c>
      <c r="Y352" s="101" t="s">
        <v>807</v>
      </c>
      <c r="Z352" s="60" t="s">
        <v>264</v>
      </c>
      <c r="AJ352" s="37" t="s">
        <v>505</v>
      </c>
      <c r="AK352" s="37" t="s">
        <v>155</v>
      </c>
    </row>
    <row r="353" spans="1:37">
      <c r="D353" s="102" t="s">
        <v>806</v>
      </c>
      <c r="E353" s="103"/>
      <c r="F353" s="104"/>
      <c r="G353" s="105"/>
      <c r="H353" s="105"/>
      <c r="I353" s="105"/>
      <c r="J353" s="105"/>
      <c r="K353" s="106"/>
      <c r="L353" s="106"/>
      <c r="M353" s="103"/>
      <c r="N353" s="103"/>
      <c r="O353" s="104"/>
      <c r="P353" s="104"/>
      <c r="Q353" s="103"/>
      <c r="R353" s="103"/>
      <c r="S353" s="103"/>
      <c r="T353" s="107"/>
      <c r="U353" s="107"/>
      <c r="V353" s="107" t="s">
        <v>0</v>
      </c>
      <c r="W353" s="103"/>
      <c r="X353" s="108"/>
    </row>
    <row r="354" spans="1:37">
      <c r="D354" s="109" t="s">
        <v>810</v>
      </c>
      <c r="E354" s="110">
        <f>J354</f>
        <v>0</v>
      </c>
      <c r="H354" s="110">
        <f>SUM(H349:H353)</f>
        <v>0</v>
      </c>
      <c r="I354" s="110">
        <f>SUM(I349:I353)</f>
        <v>0</v>
      </c>
      <c r="J354" s="110">
        <f>SUM(J349:J353)</f>
        <v>0</v>
      </c>
      <c r="L354" s="111">
        <f>SUM(L349:L353)</f>
        <v>0.5731788000000001</v>
      </c>
      <c r="N354" s="112">
        <f>SUM(N349:N353)</f>
        <v>0</v>
      </c>
      <c r="W354" s="62">
        <f>SUM(W349:W353)</f>
        <v>0</v>
      </c>
    </row>
    <row r="356" spans="1:37">
      <c r="B356" s="60" t="s">
        <v>811</v>
      </c>
    </row>
    <row r="357" spans="1:37">
      <c r="A357" s="58">
        <v>151</v>
      </c>
      <c r="B357" s="59" t="s">
        <v>812</v>
      </c>
      <c r="C357" s="60" t="s">
        <v>813</v>
      </c>
      <c r="D357" s="61" t="s">
        <v>814</v>
      </c>
      <c r="E357" s="62">
        <v>238.77600000000001</v>
      </c>
      <c r="F357" s="63" t="s">
        <v>251</v>
      </c>
      <c r="H357" s="64">
        <f>ROUND(E357*G357,2)</f>
        <v>0</v>
      </c>
      <c r="J357" s="64">
        <f>ROUND(E357*G357,2)</f>
        <v>0</v>
      </c>
      <c r="K357" s="65">
        <v>2.5999999999999998E-4</v>
      </c>
      <c r="L357" s="65">
        <f>E357*K357</f>
        <v>6.208176E-2</v>
      </c>
      <c r="N357" s="62">
        <f>E357*M357</f>
        <v>0</v>
      </c>
      <c r="P357" s="63" t="s">
        <v>151</v>
      </c>
      <c r="V357" s="66" t="s">
        <v>503</v>
      </c>
      <c r="X357" s="101" t="s">
        <v>815</v>
      </c>
      <c r="Y357" s="101" t="s">
        <v>813</v>
      </c>
      <c r="Z357" s="60" t="s">
        <v>816</v>
      </c>
      <c r="AJ357" s="37" t="s">
        <v>505</v>
      </c>
      <c r="AK357" s="37" t="s">
        <v>155</v>
      </c>
    </row>
    <row r="358" spans="1:37" ht="25.5">
      <c r="A358" s="58">
        <v>152</v>
      </c>
      <c r="B358" s="59" t="s">
        <v>812</v>
      </c>
      <c r="C358" s="60" t="s">
        <v>817</v>
      </c>
      <c r="D358" s="61" t="s">
        <v>818</v>
      </c>
      <c r="E358" s="62">
        <v>238.77600000000001</v>
      </c>
      <c r="F358" s="63" t="s">
        <v>251</v>
      </c>
      <c r="H358" s="64">
        <f>ROUND(E358*G358,2)</f>
        <v>0</v>
      </c>
      <c r="J358" s="64">
        <f>ROUND(E358*G358,2)</f>
        <v>0</v>
      </c>
      <c r="K358" s="65">
        <v>1.8000000000000001E-4</v>
      </c>
      <c r="L358" s="65">
        <f>E358*K358</f>
        <v>4.2979680000000006E-2</v>
      </c>
      <c r="N358" s="62">
        <f>E358*M358</f>
        <v>0</v>
      </c>
      <c r="P358" s="63" t="s">
        <v>151</v>
      </c>
      <c r="V358" s="66" t="s">
        <v>503</v>
      </c>
      <c r="X358" s="101" t="s">
        <v>819</v>
      </c>
      <c r="Y358" s="101" t="s">
        <v>817</v>
      </c>
      <c r="Z358" s="60" t="s">
        <v>816</v>
      </c>
      <c r="AJ358" s="37" t="s">
        <v>505</v>
      </c>
      <c r="AK358" s="37" t="s">
        <v>155</v>
      </c>
    </row>
    <row r="359" spans="1:37">
      <c r="D359" s="102" t="s">
        <v>820</v>
      </c>
      <c r="E359" s="103"/>
      <c r="F359" s="104"/>
      <c r="G359" s="105"/>
      <c r="H359" s="105"/>
      <c r="I359" s="105"/>
      <c r="J359" s="105"/>
      <c r="K359" s="106"/>
      <c r="L359" s="106"/>
      <c r="M359" s="103"/>
      <c r="N359" s="103"/>
      <c r="O359" s="104"/>
      <c r="P359" s="104"/>
      <c r="Q359" s="103"/>
      <c r="R359" s="103"/>
      <c r="S359" s="103"/>
      <c r="T359" s="107"/>
      <c r="U359" s="107"/>
      <c r="V359" s="107" t="s">
        <v>0</v>
      </c>
      <c r="W359" s="103"/>
      <c r="X359" s="108"/>
    </row>
    <row r="360" spans="1:37">
      <c r="D360" s="109" t="s">
        <v>821</v>
      </c>
      <c r="E360" s="110">
        <f>J360</f>
        <v>0</v>
      </c>
      <c r="H360" s="110">
        <f>SUM(H356:H359)</f>
        <v>0</v>
      </c>
      <c r="I360" s="110">
        <f>SUM(I356:I359)</f>
        <v>0</v>
      </c>
      <c r="J360" s="110">
        <f>SUM(J356:J359)</f>
        <v>0</v>
      </c>
      <c r="L360" s="111">
        <f>SUM(L356:L359)</f>
        <v>0.10506144000000001</v>
      </c>
      <c r="N360" s="112">
        <f>SUM(N356:N359)</f>
        <v>0</v>
      </c>
      <c r="W360" s="62">
        <f>SUM(W356:W359)</f>
        <v>0</v>
      </c>
    </row>
    <row r="362" spans="1:37">
      <c r="D362" s="109" t="s">
        <v>822</v>
      </c>
      <c r="E362" s="112">
        <f>J362</f>
        <v>0</v>
      </c>
      <c r="H362" s="110">
        <f>+H212+H238+H242+H246+H252+H265+H272+H321+H330+H336+H347+H354+H360</f>
        <v>0</v>
      </c>
      <c r="I362" s="110">
        <f>+I212+I238+I242+I246+I252+I265+I272+I321+I330+I336+I347+I354+I360</f>
        <v>0</v>
      </c>
      <c r="J362" s="110">
        <f>+J212+J238+J242+J246+J252+J265+J272+J321+J330+J336+J347+J354+J360</f>
        <v>0</v>
      </c>
      <c r="L362" s="111">
        <f>+L212+L238+L242+L246+L252+L265+L272+L321+L330+L336+L347+L354+L360</f>
        <v>12.070681780000001</v>
      </c>
      <c r="N362" s="112">
        <f>+N212+N238+N242+N246+N252+N265+N272+N321+N330+N336+N347+N354+N360</f>
        <v>0</v>
      </c>
      <c r="W362" s="62">
        <f>+W212+W238+W242+W246+W252+W265+W272+W321+W330+W336+W347+W354+W360</f>
        <v>0</v>
      </c>
    </row>
    <row r="364" spans="1:37">
      <c r="B364" s="100" t="s">
        <v>823</v>
      </c>
    </row>
    <row r="365" spans="1:37">
      <c r="B365" s="60" t="s">
        <v>824</v>
      </c>
    </row>
    <row r="366" spans="1:37">
      <c r="A366" s="58">
        <v>153</v>
      </c>
      <c r="B366" s="59" t="s">
        <v>825</v>
      </c>
      <c r="C366" s="60" t="s">
        <v>826</v>
      </c>
      <c r="D366" s="61" t="s">
        <v>827</v>
      </c>
      <c r="E366" s="62">
        <v>1</v>
      </c>
      <c r="F366" s="63" t="s">
        <v>455</v>
      </c>
      <c r="H366" s="64">
        <f>ROUND(E366*G366,2)</f>
        <v>0</v>
      </c>
      <c r="J366" s="64">
        <f>ROUND(E366*G366,2)</f>
        <v>0</v>
      </c>
      <c r="L366" s="65">
        <f>E366*K366</f>
        <v>0</v>
      </c>
      <c r="N366" s="62">
        <f>E366*M366</f>
        <v>0</v>
      </c>
      <c r="P366" s="63" t="s">
        <v>151</v>
      </c>
      <c r="V366" s="66" t="s">
        <v>828</v>
      </c>
      <c r="X366" s="101" t="s">
        <v>829</v>
      </c>
      <c r="Y366" s="101" t="s">
        <v>826</v>
      </c>
      <c r="Z366" s="60" t="s">
        <v>264</v>
      </c>
      <c r="AJ366" s="37" t="s">
        <v>830</v>
      </c>
      <c r="AK366" s="37" t="s">
        <v>155</v>
      </c>
    </row>
    <row r="367" spans="1:37">
      <c r="D367" s="109" t="s">
        <v>831</v>
      </c>
      <c r="E367" s="110">
        <f>J367</f>
        <v>0</v>
      </c>
      <c r="H367" s="110">
        <f>SUM(H364:H366)</f>
        <v>0</v>
      </c>
      <c r="I367" s="110">
        <f>SUM(I364:I366)</f>
        <v>0</v>
      </c>
      <c r="J367" s="110">
        <f>SUM(J364:J366)</f>
        <v>0</v>
      </c>
      <c r="L367" s="111">
        <f>SUM(L364:L366)</f>
        <v>0</v>
      </c>
      <c r="N367" s="112">
        <f>SUM(N364:N366)</f>
        <v>0</v>
      </c>
      <c r="W367" s="62">
        <f>SUM(W364:W366)</f>
        <v>0</v>
      </c>
    </row>
    <row r="369" spans="1:37">
      <c r="B369" s="60" t="s">
        <v>832</v>
      </c>
    </row>
    <row r="370" spans="1:37" ht="25.5">
      <c r="A370" s="58">
        <v>154</v>
      </c>
      <c r="B370" s="59" t="s">
        <v>833</v>
      </c>
      <c r="C370" s="60" t="s">
        <v>834</v>
      </c>
      <c r="D370" s="61" t="s">
        <v>835</v>
      </c>
      <c r="E370" s="62">
        <v>1</v>
      </c>
      <c r="F370" s="63" t="s">
        <v>455</v>
      </c>
      <c r="H370" s="64">
        <f>ROUND(E370*G370,2)</f>
        <v>0</v>
      </c>
      <c r="J370" s="64">
        <f>ROUND(E370*G370,2)</f>
        <v>0</v>
      </c>
      <c r="L370" s="65">
        <f>E370*K370</f>
        <v>0</v>
      </c>
      <c r="N370" s="62">
        <f>E370*M370</f>
        <v>0</v>
      </c>
      <c r="P370" s="63" t="s">
        <v>151</v>
      </c>
      <c r="V370" s="66" t="s">
        <v>828</v>
      </c>
      <c r="X370" s="101" t="s">
        <v>836</v>
      </c>
      <c r="Y370" s="101" t="s">
        <v>834</v>
      </c>
      <c r="Z370" s="60" t="s">
        <v>264</v>
      </c>
      <c r="AJ370" s="37" t="s">
        <v>830</v>
      </c>
      <c r="AK370" s="37" t="s">
        <v>155</v>
      </c>
    </row>
    <row r="371" spans="1:37">
      <c r="D371" s="109" t="s">
        <v>837</v>
      </c>
      <c r="E371" s="110">
        <f>J371</f>
        <v>0</v>
      </c>
      <c r="H371" s="110">
        <f>SUM(H369:H370)</f>
        <v>0</v>
      </c>
      <c r="I371" s="110">
        <f>SUM(I369:I370)</f>
        <v>0</v>
      </c>
      <c r="J371" s="110">
        <f>SUM(J369:J370)</f>
        <v>0</v>
      </c>
      <c r="L371" s="111">
        <f>SUM(L369:L370)</f>
        <v>0</v>
      </c>
      <c r="N371" s="112">
        <f>SUM(N369:N370)</f>
        <v>0</v>
      </c>
      <c r="W371" s="62">
        <f>SUM(W369:W370)</f>
        <v>0</v>
      </c>
    </row>
    <row r="373" spans="1:37">
      <c r="B373" s="60" t="s">
        <v>838</v>
      </c>
    </row>
    <row r="374" spans="1:37">
      <c r="A374" s="58">
        <v>155</v>
      </c>
      <c r="B374" s="59" t="s">
        <v>839</v>
      </c>
      <c r="C374" s="60" t="s">
        <v>840</v>
      </c>
      <c r="D374" s="61" t="s">
        <v>841</v>
      </c>
      <c r="E374" s="62">
        <v>8645.2309999999998</v>
      </c>
      <c r="F374" s="63" t="s">
        <v>509</v>
      </c>
      <c r="H374" s="64">
        <f>ROUND(E374*G374,2)</f>
        <v>0</v>
      </c>
      <c r="J374" s="64">
        <f>ROUND(E374*G374,2)</f>
        <v>0</v>
      </c>
      <c r="L374" s="65">
        <f>E374*K374</f>
        <v>0</v>
      </c>
      <c r="N374" s="62">
        <f>E374*M374</f>
        <v>0</v>
      </c>
      <c r="P374" s="63" t="s">
        <v>151</v>
      </c>
      <c r="V374" s="66" t="s">
        <v>828</v>
      </c>
      <c r="X374" s="101" t="s">
        <v>842</v>
      </c>
      <c r="Y374" s="101" t="s">
        <v>840</v>
      </c>
      <c r="Z374" s="60" t="s">
        <v>843</v>
      </c>
      <c r="AJ374" s="37" t="s">
        <v>830</v>
      </c>
      <c r="AK374" s="37" t="s">
        <v>155</v>
      </c>
    </row>
    <row r="375" spans="1:37">
      <c r="D375" s="102" t="s">
        <v>844</v>
      </c>
      <c r="E375" s="103"/>
      <c r="F375" s="104"/>
      <c r="G375" s="105"/>
      <c r="H375" s="105"/>
      <c r="I375" s="105"/>
      <c r="J375" s="105"/>
      <c r="K375" s="106"/>
      <c r="L375" s="106"/>
      <c r="M375" s="103"/>
      <c r="N375" s="103"/>
      <c r="O375" s="104"/>
      <c r="P375" s="104"/>
      <c r="Q375" s="103"/>
      <c r="R375" s="103"/>
      <c r="S375" s="103"/>
      <c r="T375" s="107"/>
      <c r="U375" s="107"/>
      <c r="V375" s="107" t="s">
        <v>0</v>
      </c>
      <c r="W375" s="103"/>
      <c r="X375" s="108"/>
    </row>
    <row r="376" spans="1:37">
      <c r="D376" s="102" t="s">
        <v>845</v>
      </c>
      <c r="E376" s="103"/>
      <c r="F376" s="104"/>
      <c r="G376" s="105"/>
      <c r="H376" s="105"/>
      <c r="I376" s="105"/>
      <c r="J376" s="105"/>
      <c r="K376" s="106"/>
      <c r="L376" s="106"/>
      <c r="M376" s="103"/>
      <c r="N376" s="103"/>
      <c r="O376" s="104"/>
      <c r="P376" s="104"/>
      <c r="Q376" s="103"/>
      <c r="R376" s="103"/>
      <c r="S376" s="103"/>
      <c r="T376" s="107"/>
      <c r="U376" s="107"/>
      <c r="V376" s="107" t="s">
        <v>0</v>
      </c>
      <c r="W376" s="103"/>
      <c r="X376" s="108"/>
    </row>
    <row r="377" spans="1:37">
      <c r="D377" s="102" t="s">
        <v>846</v>
      </c>
      <c r="E377" s="103"/>
      <c r="F377" s="104"/>
      <c r="G377" s="105"/>
      <c r="H377" s="105"/>
      <c r="I377" s="105"/>
      <c r="J377" s="105"/>
      <c r="K377" s="106"/>
      <c r="L377" s="106"/>
      <c r="M377" s="103"/>
      <c r="N377" s="103"/>
      <c r="O377" s="104"/>
      <c r="P377" s="104"/>
      <c r="Q377" s="103"/>
      <c r="R377" s="103"/>
      <c r="S377" s="103"/>
      <c r="T377" s="107"/>
      <c r="U377" s="107"/>
      <c r="V377" s="107" t="s">
        <v>0</v>
      </c>
      <c r="W377" s="103"/>
      <c r="X377" s="108"/>
    </row>
    <row r="378" spans="1:37">
      <c r="D378" s="102" t="s">
        <v>847</v>
      </c>
      <c r="E378" s="103"/>
      <c r="F378" s="104"/>
      <c r="G378" s="105"/>
      <c r="H378" s="105"/>
      <c r="I378" s="105"/>
      <c r="J378" s="105"/>
      <c r="K378" s="106"/>
      <c r="L378" s="106"/>
      <c r="M378" s="103"/>
      <c r="N378" s="103"/>
      <c r="O378" s="104"/>
      <c r="P378" s="104"/>
      <c r="Q378" s="103"/>
      <c r="R378" s="103"/>
      <c r="S378" s="103"/>
      <c r="T378" s="107"/>
      <c r="U378" s="107"/>
      <c r="V378" s="107" t="s">
        <v>0</v>
      </c>
      <c r="W378" s="103"/>
      <c r="X378" s="108"/>
    </row>
    <row r="379" spans="1:37">
      <c r="D379" s="102" t="s">
        <v>848</v>
      </c>
      <c r="E379" s="103"/>
      <c r="F379" s="104"/>
      <c r="G379" s="105"/>
      <c r="H379" s="105"/>
      <c r="I379" s="105"/>
      <c r="J379" s="105"/>
      <c r="K379" s="106"/>
      <c r="L379" s="106"/>
      <c r="M379" s="103"/>
      <c r="N379" s="103"/>
      <c r="O379" s="104"/>
      <c r="P379" s="104"/>
      <c r="Q379" s="103"/>
      <c r="R379" s="103"/>
      <c r="S379" s="103"/>
      <c r="T379" s="107"/>
      <c r="U379" s="107"/>
      <c r="V379" s="107" t="s">
        <v>0</v>
      </c>
      <c r="W379" s="103"/>
      <c r="X379" s="108"/>
    </row>
    <row r="380" spans="1:37">
      <c r="D380" s="102" t="s">
        <v>849</v>
      </c>
      <c r="E380" s="103"/>
      <c r="F380" s="104"/>
      <c r="G380" s="105"/>
      <c r="H380" s="105"/>
      <c r="I380" s="105"/>
      <c r="J380" s="105"/>
      <c r="K380" s="106"/>
      <c r="L380" s="106"/>
      <c r="M380" s="103"/>
      <c r="N380" s="103"/>
      <c r="O380" s="104"/>
      <c r="P380" s="104"/>
      <c r="Q380" s="103"/>
      <c r="R380" s="103"/>
      <c r="S380" s="103"/>
      <c r="T380" s="107"/>
      <c r="U380" s="107"/>
      <c r="V380" s="107" t="s">
        <v>0</v>
      </c>
      <c r="W380" s="103"/>
      <c r="X380" s="108"/>
    </row>
    <row r="381" spans="1:37">
      <c r="D381" s="102" t="s">
        <v>850</v>
      </c>
      <c r="E381" s="103"/>
      <c r="F381" s="104"/>
      <c r="G381" s="105"/>
      <c r="H381" s="105"/>
      <c r="I381" s="105"/>
      <c r="J381" s="105"/>
      <c r="K381" s="106"/>
      <c r="L381" s="106"/>
      <c r="M381" s="103"/>
      <c r="N381" s="103"/>
      <c r="O381" s="104"/>
      <c r="P381" s="104"/>
      <c r="Q381" s="103"/>
      <c r="R381" s="103"/>
      <c r="S381" s="103"/>
      <c r="T381" s="107"/>
      <c r="U381" s="107"/>
      <c r="V381" s="107" t="s">
        <v>0</v>
      </c>
      <c r="W381" s="103"/>
      <c r="X381" s="108"/>
    </row>
    <row r="382" spans="1:37" ht="25.5">
      <c r="A382" s="58">
        <v>156</v>
      </c>
      <c r="B382" s="59" t="s">
        <v>255</v>
      </c>
      <c r="C382" s="60" t="s">
        <v>851</v>
      </c>
      <c r="D382" s="61" t="s">
        <v>852</v>
      </c>
      <c r="E382" s="62">
        <v>8.6449999999999996</v>
      </c>
      <c r="F382" s="63" t="s">
        <v>222</v>
      </c>
      <c r="I382" s="64">
        <f>ROUND(E382*G382,2)</f>
        <v>0</v>
      </c>
      <c r="J382" s="64">
        <f>ROUND(E382*G382,2)</f>
        <v>0</v>
      </c>
      <c r="K382" s="65">
        <v>1</v>
      </c>
      <c r="L382" s="65">
        <f>E382*K382</f>
        <v>8.6449999999999996</v>
      </c>
      <c r="N382" s="62">
        <f>E382*M382</f>
        <v>0</v>
      </c>
      <c r="P382" s="63" t="s">
        <v>151</v>
      </c>
      <c r="V382" s="66" t="s">
        <v>66</v>
      </c>
      <c r="X382" s="101" t="s">
        <v>853</v>
      </c>
      <c r="Y382" s="101" t="s">
        <v>851</v>
      </c>
      <c r="Z382" s="60" t="s">
        <v>854</v>
      </c>
      <c r="AA382" s="60" t="s">
        <v>151</v>
      </c>
      <c r="AJ382" s="37" t="s">
        <v>855</v>
      </c>
      <c r="AK382" s="37" t="s">
        <v>155</v>
      </c>
    </row>
    <row r="383" spans="1:37">
      <c r="D383" s="102" t="s">
        <v>856</v>
      </c>
      <c r="E383" s="103"/>
      <c r="F383" s="104"/>
      <c r="G383" s="105"/>
      <c r="H383" s="105"/>
      <c r="I383" s="105"/>
      <c r="J383" s="105"/>
      <c r="K383" s="106"/>
      <c r="L383" s="106"/>
      <c r="M383" s="103"/>
      <c r="N383" s="103"/>
      <c r="O383" s="104"/>
      <c r="P383" s="104"/>
      <c r="Q383" s="103"/>
      <c r="R383" s="103"/>
      <c r="S383" s="103"/>
      <c r="T383" s="107"/>
      <c r="U383" s="107"/>
      <c r="V383" s="107" t="s">
        <v>0</v>
      </c>
      <c r="W383" s="103"/>
      <c r="X383" s="108"/>
    </row>
    <row r="384" spans="1:37">
      <c r="D384" s="109" t="s">
        <v>857</v>
      </c>
      <c r="E384" s="110">
        <f>J384</f>
        <v>0</v>
      </c>
      <c r="H384" s="110">
        <f>SUM(H373:H383)</f>
        <v>0</v>
      </c>
      <c r="I384" s="110">
        <f>SUM(I373:I383)</f>
        <v>0</v>
      </c>
      <c r="J384" s="110">
        <f>SUM(J373:J383)</f>
        <v>0</v>
      </c>
      <c r="L384" s="111">
        <f>SUM(L373:L383)</f>
        <v>8.6449999999999996</v>
      </c>
      <c r="N384" s="112">
        <f>SUM(N373:N383)</f>
        <v>0</v>
      </c>
      <c r="W384" s="62">
        <f>SUM(W373:W383)</f>
        <v>0</v>
      </c>
    </row>
    <row r="386" spans="1:37">
      <c r="B386" s="60" t="s">
        <v>858</v>
      </c>
    </row>
    <row r="387" spans="1:37">
      <c r="A387" s="58">
        <v>157</v>
      </c>
      <c r="B387" s="59" t="s">
        <v>839</v>
      </c>
      <c r="C387" s="60" t="s">
        <v>859</v>
      </c>
      <c r="D387" s="61" t="s">
        <v>860</v>
      </c>
      <c r="F387" s="63" t="s">
        <v>52</v>
      </c>
      <c r="H387" s="64">
        <f>ROUND(E387*G387,2)</f>
        <v>0</v>
      </c>
      <c r="J387" s="64">
        <f>ROUND(E387*G387,2)</f>
        <v>0</v>
      </c>
      <c r="L387" s="65">
        <f>E387*K387</f>
        <v>0</v>
      </c>
      <c r="N387" s="62">
        <f>E387*M387</f>
        <v>0</v>
      </c>
      <c r="P387" s="63" t="s">
        <v>151</v>
      </c>
      <c r="V387" s="66" t="s">
        <v>828</v>
      </c>
      <c r="X387" s="101" t="s">
        <v>861</v>
      </c>
      <c r="Y387" s="101" t="s">
        <v>859</v>
      </c>
      <c r="Z387" s="60" t="s">
        <v>843</v>
      </c>
      <c r="AJ387" s="37" t="s">
        <v>830</v>
      </c>
      <c r="AK387" s="37" t="s">
        <v>155</v>
      </c>
    </row>
    <row r="388" spans="1:37">
      <c r="D388" s="109" t="s">
        <v>862</v>
      </c>
      <c r="E388" s="110">
        <f>J388</f>
        <v>0</v>
      </c>
      <c r="H388" s="110">
        <f>SUM(H386:H387)</f>
        <v>0</v>
      </c>
      <c r="I388" s="110">
        <f>SUM(I386:I387)</f>
        <v>0</v>
      </c>
      <c r="J388" s="110">
        <f>SUM(J386:J387)</f>
        <v>0</v>
      </c>
      <c r="L388" s="111">
        <f>SUM(L386:L387)</f>
        <v>0</v>
      </c>
      <c r="N388" s="112">
        <f>SUM(N386:N387)</f>
        <v>0</v>
      </c>
      <c r="W388" s="62">
        <f>SUM(W386:W387)</f>
        <v>0</v>
      </c>
    </row>
    <row r="390" spans="1:37">
      <c r="D390" s="109" t="s">
        <v>863</v>
      </c>
      <c r="E390" s="110">
        <f>J390</f>
        <v>0</v>
      </c>
      <c r="H390" s="110">
        <f>+H367+H371+H384+H388</f>
        <v>0</v>
      </c>
      <c r="I390" s="110">
        <f>+I367+I371+I384+I388</f>
        <v>0</v>
      </c>
      <c r="J390" s="110">
        <f>+J367+J371+J384+J388</f>
        <v>0</v>
      </c>
      <c r="L390" s="111">
        <f>+L367+L371+L384+L388</f>
        <v>8.6449999999999996</v>
      </c>
      <c r="N390" s="112">
        <f>+N367+N371+N384+N388</f>
        <v>0</v>
      </c>
      <c r="W390" s="62">
        <f>+W367+W371+W384+W388</f>
        <v>0</v>
      </c>
    </row>
    <row r="392" spans="1:37">
      <c r="D392" s="113" t="s">
        <v>864</v>
      </c>
      <c r="E392" s="110">
        <f>J392</f>
        <v>0</v>
      </c>
      <c r="H392" s="110">
        <f>+H192+H362+H390</f>
        <v>0</v>
      </c>
      <c r="I392" s="110">
        <f>+I192+I362+I390</f>
        <v>0</v>
      </c>
      <c r="J392" s="110">
        <f>+J192+J362+J390</f>
        <v>0</v>
      </c>
      <c r="L392" s="111">
        <f>+L192+L362+L390</f>
        <v>699.12355421999973</v>
      </c>
      <c r="N392" s="112">
        <f>+N192+N362+N390</f>
        <v>0</v>
      </c>
      <c r="W392" s="62">
        <f>+W192+W362+W390</f>
        <v>0</v>
      </c>
    </row>
  </sheetData>
  <mergeCells count="2">
    <mergeCell ref="K9:L9"/>
    <mergeCell ref="M9:N9"/>
  </mergeCells>
  <pageMargins left="0.2" right="9.0277777777777804E-2" top="0.62916666666666698" bottom="0.59027777777777801" header="0.51180555555555496" footer="0.35416666666666702"/>
  <pageSetup paperSize="9" scale="92" firstPageNumber="0" orientation="landscape" useFirstPageNumber="1" horizontalDpi="300" verticalDpi="300" r:id="rId1"/>
  <headerFooter>
    <oddFooter>&amp;R&amp;"Arial Narrow,Bežné"&amp;8Strana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0"/>
  <sheetViews>
    <sheetView showGridLines="0" workbookViewId="0"/>
  </sheetViews>
  <sheetFormatPr defaultColWidth="9.140625" defaultRowHeight="13.5"/>
  <cols>
    <col min="1" max="1" width="15.7109375" style="45" customWidth="1"/>
    <col min="2" max="3" width="45.7109375" style="45" customWidth="1"/>
    <col min="4" max="4" width="11.28515625" style="46" customWidth="1"/>
    <col min="5" max="1025" width="9.140625" style="37"/>
  </cols>
  <sheetData>
    <row r="1" spans="1:6">
      <c r="A1" s="47" t="s">
        <v>133</v>
      </c>
      <c r="B1" s="48"/>
      <c r="C1" s="48"/>
      <c r="D1" s="49" t="s">
        <v>865</v>
      </c>
    </row>
    <row r="2" spans="1:6">
      <c r="A2" s="47" t="s">
        <v>135</v>
      </c>
      <c r="B2" s="48"/>
      <c r="C2" s="48"/>
      <c r="D2" s="49" t="s">
        <v>136</v>
      </c>
    </row>
    <row r="3" spans="1:6">
      <c r="A3" s="47" t="s">
        <v>12</v>
      </c>
      <c r="B3" s="48"/>
      <c r="C3" s="48"/>
      <c r="D3" s="49" t="s">
        <v>137</v>
      </c>
    </row>
    <row r="4" spans="1:6">
      <c r="A4" s="48"/>
      <c r="B4" s="48"/>
      <c r="C4" s="48"/>
      <c r="D4" s="48"/>
    </row>
    <row r="5" spans="1:6">
      <c r="A5" s="47" t="s">
        <v>138</v>
      </c>
      <c r="B5" s="48"/>
      <c r="C5" s="48"/>
      <c r="D5" s="48"/>
    </row>
    <row r="6" spans="1:6">
      <c r="A6" s="47" t="s">
        <v>139</v>
      </c>
      <c r="B6" s="48"/>
      <c r="C6" s="48"/>
      <c r="D6" s="48"/>
    </row>
    <row r="7" spans="1:6">
      <c r="A7" s="47"/>
      <c r="B7" s="48"/>
      <c r="C7" s="48"/>
      <c r="D7" s="48"/>
    </row>
    <row r="8" spans="1:6">
      <c r="A8" s="37" t="s">
        <v>140</v>
      </c>
      <c r="B8" s="50"/>
      <c r="C8" s="51"/>
      <c r="D8" s="52"/>
    </row>
    <row r="9" spans="1:6">
      <c r="A9" s="53" t="s">
        <v>62</v>
      </c>
      <c r="B9" s="53" t="s">
        <v>63</v>
      </c>
      <c r="C9" s="53" t="s">
        <v>64</v>
      </c>
      <c r="D9" s="54" t="s">
        <v>65</v>
      </c>
      <c r="F9" s="37" t="s">
        <v>866</v>
      </c>
    </row>
    <row r="10" spans="1:6">
      <c r="A10" s="55"/>
      <c r="B10" s="55"/>
      <c r="C10" s="56"/>
      <c r="D10" s="57"/>
    </row>
  </sheetData>
  <printOptions horizontalCentered="1"/>
  <pageMargins left="0.39305555555555599" right="0.35416666666666702" top="0.62916666666666698" bottom="0.59027777777777801" header="0.51180555555555496" footer="0.35416666666666702"/>
  <pageSetup paperSize="9" firstPageNumber="0" orientation="landscape" useFirstPageNumber="1" horizontalDpi="300" verticalDpi="300"/>
  <headerFooter>
    <oddFooter>&amp;R&amp;"Arial Narrow,Bežné"&amp;8Strana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66"/>
  <sheetViews>
    <sheetView workbookViewId="0"/>
  </sheetViews>
  <sheetFormatPr defaultColWidth="9" defaultRowHeight="12.75"/>
  <cols>
    <col min="1" max="1" width="44.140625" style="1" customWidth="1"/>
    <col min="2" max="2" width="29.140625" style="1" customWidth="1"/>
    <col min="3" max="3" width="9.28515625" style="1" customWidth="1"/>
    <col min="4" max="4" width="33.7109375" style="1" customWidth="1"/>
  </cols>
  <sheetData>
    <row r="1" spans="1:4" ht="12.75" customHeight="1">
      <c r="A1" s="2" t="s">
        <v>68</v>
      </c>
      <c r="B1" s="3" t="s">
        <v>69</v>
      </c>
      <c r="C1" s="99" t="s">
        <v>70</v>
      </c>
      <c r="D1" s="99"/>
    </row>
    <row r="2" spans="1:4" ht="40.5">
      <c r="A2" s="2"/>
      <c r="B2" s="3"/>
      <c r="C2" s="4" t="s">
        <v>71</v>
      </c>
      <c r="D2" s="5" t="s">
        <v>72</v>
      </c>
    </row>
    <row r="3" spans="1:4">
      <c r="A3" s="6" t="s">
        <v>73</v>
      </c>
      <c r="B3" s="7" t="s">
        <v>74</v>
      </c>
      <c r="C3" s="8" t="s">
        <v>75</v>
      </c>
      <c r="D3" s="9"/>
    </row>
    <row r="4" spans="1:4">
      <c r="A4" s="10"/>
      <c r="B4" s="11"/>
      <c r="C4" s="12"/>
      <c r="D4" s="13"/>
    </row>
    <row r="5" spans="1:4">
      <c r="A5" s="6" t="s">
        <v>76</v>
      </c>
      <c r="B5" s="7" t="s">
        <v>77</v>
      </c>
      <c r="C5" s="8" t="s">
        <v>75</v>
      </c>
      <c r="D5" s="14" t="s">
        <v>78</v>
      </c>
    </row>
    <row r="6" spans="1:4">
      <c r="A6" s="6"/>
      <c r="B6" s="7"/>
      <c r="C6" s="15"/>
      <c r="D6" s="14" t="s">
        <v>79</v>
      </c>
    </row>
    <row r="7" spans="1:4">
      <c r="A7" s="6"/>
      <c r="B7" s="7"/>
      <c r="C7" s="15"/>
      <c r="D7" s="14" t="s">
        <v>80</v>
      </c>
    </row>
    <row r="8" spans="1:4">
      <c r="A8" s="6"/>
      <c r="B8" s="7"/>
      <c r="C8" s="15"/>
      <c r="D8" s="14" t="s">
        <v>81</v>
      </c>
    </row>
    <row r="9" spans="1:4">
      <c r="A9" s="6"/>
      <c r="B9" s="7"/>
      <c r="C9" s="15"/>
      <c r="D9" s="14" t="s">
        <v>82</v>
      </c>
    </row>
    <row r="10" spans="1:4">
      <c r="A10" s="6"/>
      <c r="B10" s="7"/>
      <c r="C10" s="15"/>
      <c r="D10" s="14" t="s">
        <v>83</v>
      </c>
    </row>
    <row r="11" spans="1:4">
      <c r="A11" s="10"/>
      <c r="B11" s="11"/>
      <c r="C11" s="12"/>
      <c r="D11" s="16" t="s">
        <v>84</v>
      </c>
    </row>
    <row r="12" spans="1:4">
      <c r="A12" s="6" t="s">
        <v>85</v>
      </c>
      <c r="B12" s="7" t="s">
        <v>86</v>
      </c>
      <c r="C12" s="8" t="s">
        <v>75</v>
      </c>
      <c r="D12" s="9"/>
    </row>
    <row r="13" spans="1:4">
      <c r="A13" s="10"/>
      <c r="B13" s="11"/>
      <c r="C13" s="12"/>
      <c r="D13" s="13"/>
    </row>
    <row r="14" spans="1:4" ht="12.75" customHeight="1">
      <c r="A14" s="17" t="s">
        <v>87</v>
      </c>
      <c r="B14" s="7" t="s">
        <v>88</v>
      </c>
      <c r="C14" s="8" t="s">
        <v>75</v>
      </c>
      <c r="D14" s="9"/>
    </row>
    <row r="15" spans="1:4">
      <c r="A15" s="10"/>
      <c r="B15" s="11"/>
      <c r="C15" s="12"/>
      <c r="D15" s="13"/>
    </row>
    <row r="16" spans="1:4">
      <c r="A16" s="6" t="s">
        <v>89</v>
      </c>
      <c r="B16" s="7" t="s">
        <v>90</v>
      </c>
      <c r="C16" s="8" t="s">
        <v>75</v>
      </c>
      <c r="D16" s="9" t="s">
        <v>91</v>
      </c>
    </row>
    <row r="17" spans="1:4">
      <c r="A17" s="10"/>
      <c r="B17" s="11"/>
      <c r="C17" s="12"/>
      <c r="D17" s="13"/>
    </row>
    <row r="18" spans="1:4">
      <c r="A18" s="6" t="s">
        <v>92</v>
      </c>
      <c r="B18" s="7" t="s">
        <v>93</v>
      </c>
      <c r="C18" s="8" t="s">
        <v>75</v>
      </c>
      <c r="D18" s="9"/>
    </row>
    <row r="19" spans="1:4">
      <c r="A19" s="10"/>
      <c r="B19" s="11"/>
      <c r="C19" s="12"/>
      <c r="D19" s="13"/>
    </row>
    <row r="20" spans="1:4">
      <c r="A20" s="6" t="s">
        <v>94</v>
      </c>
      <c r="B20" s="7" t="s">
        <v>90</v>
      </c>
      <c r="C20" s="8" t="s">
        <v>75</v>
      </c>
      <c r="D20" s="9" t="s">
        <v>95</v>
      </c>
    </row>
    <row r="21" spans="1:4">
      <c r="A21" s="10"/>
      <c r="B21" s="11"/>
      <c r="C21" s="12"/>
      <c r="D21" s="13"/>
    </row>
    <row r="22" spans="1:4">
      <c r="A22" s="6" t="s">
        <v>96</v>
      </c>
      <c r="B22" s="7"/>
      <c r="C22" s="15" t="s">
        <v>97</v>
      </c>
      <c r="D22" s="9" t="s">
        <v>98</v>
      </c>
    </row>
    <row r="23" spans="1:4">
      <c r="A23" s="10"/>
      <c r="B23" s="11"/>
      <c r="C23" s="12"/>
      <c r="D23" s="13"/>
    </row>
    <row r="24" spans="1:4">
      <c r="A24" s="6" t="s">
        <v>99</v>
      </c>
      <c r="B24" s="7"/>
      <c r="C24" s="15" t="s">
        <v>97</v>
      </c>
      <c r="D24" s="9" t="s">
        <v>98</v>
      </c>
    </row>
    <row r="25" spans="1:4">
      <c r="A25" s="10"/>
      <c r="B25" s="11"/>
      <c r="C25" s="12"/>
      <c r="D25" s="13"/>
    </row>
    <row r="26" spans="1:4">
      <c r="A26" s="6" t="s">
        <v>100</v>
      </c>
      <c r="B26" s="7"/>
      <c r="C26" s="15" t="s">
        <v>97</v>
      </c>
      <c r="D26" s="9" t="s">
        <v>98</v>
      </c>
    </row>
    <row r="27" spans="1:4">
      <c r="A27" s="10"/>
      <c r="B27" s="11"/>
      <c r="C27" s="12"/>
      <c r="D27" s="13"/>
    </row>
    <row r="28" spans="1:4">
      <c r="A28" s="6" t="s">
        <v>101</v>
      </c>
      <c r="B28" s="7" t="s">
        <v>102</v>
      </c>
      <c r="C28" s="15" t="s">
        <v>97</v>
      </c>
      <c r="D28" s="9" t="s">
        <v>103</v>
      </c>
    </row>
    <row r="29" spans="1:4">
      <c r="A29" s="10"/>
      <c r="B29" s="11"/>
      <c r="C29" s="12"/>
      <c r="D29" s="13"/>
    </row>
    <row r="30" spans="1:4">
      <c r="A30" s="6" t="s">
        <v>104</v>
      </c>
      <c r="B30" s="7"/>
      <c r="C30" s="15" t="s">
        <v>97</v>
      </c>
      <c r="D30" s="9" t="s">
        <v>98</v>
      </c>
    </row>
    <row r="31" spans="1:4">
      <c r="A31" s="10"/>
      <c r="B31" s="11"/>
      <c r="C31" s="12"/>
      <c r="D31" s="13"/>
    </row>
    <row r="32" spans="1:4">
      <c r="A32" s="6" t="s">
        <v>105</v>
      </c>
      <c r="B32" s="7" t="s">
        <v>106</v>
      </c>
      <c r="C32" s="15" t="s">
        <v>97</v>
      </c>
      <c r="D32" s="9" t="s">
        <v>107</v>
      </c>
    </row>
    <row r="33" spans="1:4">
      <c r="A33" s="10"/>
      <c r="B33" s="11"/>
      <c r="C33" s="12"/>
      <c r="D33" s="13"/>
    </row>
    <row r="34" spans="1:4">
      <c r="A34" s="6" t="s">
        <v>108</v>
      </c>
      <c r="B34" s="7"/>
      <c r="C34" s="15" t="s">
        <v>97</v>
      </c>
      <c r="D34" s="9" t="s">
        <v>98</v>
      </c>
    </row>
    <row r="35" spans="1:4">
      <c r="A35" s="10"/>
      <c r="B35" s="11"/>
      <c r="C35" s="12"/>
      <c r="D35" s="13"/>
    </row>
    <row r="36" spans="1:4">
      <c r="A36" s="6" t="s">
        <v>109</v>
      </c>
      <c r="B36" s="7"/>
      <c r="C36" s="15" t="s">
        <v>97</v>
      </c>
      <c r="D36" s="9" t="s">
        <v>98</v>
      </c>
    </row>
    <row r="37" spans="1:4">
      <c r="A37" s="10"/>
      <c r="B37" s="11"/>
      <c r="C37" s="12"/>
      <c r="D37" s="13"/>
    </row>
    <row r="38" spans="1:4">
      <c r="A38" s="6" t="s">
        <v>110</v>
      </c>
      <c r="B38" s="7" t="s">
        <v>111</v>
      </c>
      <c r="C38" s="15" t="s">
        <v>97</v>
      </c>
      <c r="D38" s="9"/>
    </row>
    <row r="39" spans="1:4">
      <c r="A39" s="10"/>
      <c r="B39" s="11"/>
      <c r="C39" s="12"/>
      <c r="D39" s="13"/>
    </row>
    <row r="40" spans="1:4">
      <c r="A40" s="6" t="s">
        <v>112</v>
      </c>
      <c r="B40" s="7"/>
      <c r="C40" s="15" t="s">
        <v>97</v>
      </c>
      <c r="D40" s="9" t="s">
        <v>98</v>
      </c>
    </row>
    <row r="41" spans="1:4">
      <c r="A41" s="10"/>
      <c r="B41" s="11"/>
      <c r="C41" s="12"/>
      <c r="D41" s="13"/>
    </row>
    <row r="42" spans="1:4">
      <c r="A42" s="6" t="s">
        <v>113</v>
      </c>
      <c r="B42" s="7"/>
      <c r="C42" s="15" t="s">
        <v>97</v>
      </c>
      <c r="D42" s="9" t="s">
        <v>98</v>
      </c>
    </row>
    <row r="43" spans="1:4">
      <c r="A43" s="10"/>
      <c r="B43" s="11"/>
      <c r="C43" s="12"/>
      <c r="D43" s="13"/>
    </row>
    <row r="44" spans="1:4">
      <c r="A44" s="6" t="s">
        <v>114</v>
      </c>
      <c r="B44" s="7"/>
      <c r="C44" s="15" t="s">
        <v>97</v>
      </c>
      <c r="D44" s="9" t="s">
        <v>98</v>
      </c>
    </row>
    <row r="45" spans="1:4">
      <c r="A45" s="10"/>
      <c r="B45" s="11"/>
      <c r="C45" s="12"/>
      <c r="D45" s="13"/>
    </row>
    <row r="46" spans="1:4" ht="12.75" customHeight="1">
      <c r="A46" s="6" t="s">
        <v>115</v>
      </c>
      <c r="B46" s="7"/>
      <c r="C46" s="15" t="s">
        <v>97</v>
      </c>
      <c r="D46" s="9" t="s">
        <v>98</v>
      </c>
    </row>
    <row r="47" spans="1:4">
      <c r="A47" s="10"/>
      <c r="B47" s="11"/>
      <c r="C47" s="12"/>
      <c r="D47" s="13"/>
    </row>
    <row r="48" spans="1:4">
      <c r="A48" s="6" t="s">
        <v>116</v>
      </c>
      <c r="B48" s="7"/>
      <c r="C48" s="15" t="s">
        <v>97</v>
      </c>
      <c r="D48" s="9" t="s">
        <v>98</v>
      </c>
    </row>
    <row r="49" spans="1:4">
      <c r="A49" s="10"/>
      <c r="B49" s="11"/>
      <c r="C49" s="12"/>
      <c r="D49" s="13"/>
    </row>
    <row r="50" spans="1:4" ht="12.75" customHeight="1">
      <c r="A50" s="18" t="s">
        <v>117</v>
      </c>
      <c r="B50" s="19" t="s">
        <v>118</v>
      </c>
      <c r="C50" s="19" t="s">
        <v>97</v>
      </c>
      <c r="D50" s="20" t="s">
        <v>119</v>
      </c>
    </row>
    <row r="51" spans="1:4" ht="12.75" customHeight="1">
      <c r="A51" s="18"/>
      <c r="B51" s="21"/>
      <c r="C51" s="19"/>
      <c r="D51" s="22" t="s">
        <v>120</v>
      </c>
    </row>
    <row r="52" spans="1:4" ht="12.75" customHeight="1">
      <c r="A52" s="18"/>
      <c r="B52" s="21"/>
      <c r="C52" s="19"/>
      <c r="D52" s="22" t="s">
        <v>121</v>
      </c>
    </row>
    <row r="53" spans="1:4" ht="12.75" customHeight="1">
      <c r="A53" s="10"/>
      <c r="B53" s="11"/>
      <c r="C53" s="12"/>
      <c r="D53" s="23" t="s">
        <v>122</v>
      </c>
    </row>
    <row r="54" spans="1:4">
      <c r="A54" s="6" t="s">
        <v>123</v>
      </c>
      <c r="B54" s="7"/>
      <c r="C54" s="15" t="s">
        <v>97</v>
      </c>
      <c r="D54" s="9" t="s">
        <v>98</v>
      </c>
    </row>
    <row r="55" spans="1:4">
      <c r="A55" s="10"/>
      <c r="B55" s="11"/>
      <c r="C55" s="12"/>
      <c r="D55" s="13"/>
    </row>
    <row r="56" spans="1:4">
      <c r="A56" s="6" t="s">
        <v>124</v>
      </c>
      <c r="B56" s="7" t="s">
        <v>111</v>
      </c>
      <c r="C56" s="15" t="s">
        <v>97</v>
      </c>
      <c r="D56" s="9" t="s">
        <v>125</v>
      </c>
    </row>
    <row r="57" spans="1:4">
      <c r="A57" s="10"/>
      <c r="B57" s="11"/>
      <c r="C57" s="12"/>
      <c r="D57" s="13"/>
    </row>
    <row r="58" spans="1:4">
      <c r="A58" s="6" t="s">
        <v>126</v>
      </c>
      <c r="B58" s="7" t="s">
        <v>86</v>
      </c>
      <c r="C58" s="15" t="s">
        <v>97</v>
      </c>
      <c r="D58" s="9" t="s">
        <v>98</v>
      </c>
    </row>
    <row r="59" spans="1:4">
      <c r="A59" s="10"/>
      <c r="B59" s="11"/>
      <c r="C59" s="12"/>
      <c r="D59" s="13"/>
    </row>
    <row r="60" spans="1:4">
      <c r="A60" s="6" t="s">
        <v>127</v>
      </c>
      <c r="B60" s="7" t="s">
        <v>128</v>
      </c>
      <c r="C60" s="15" t="s">
        <v>97</v>
      </c>
      <c r="D60" s="9"/>
    </row>
    <row r="61" spans="1:4">
      <c r="A61" s="10"/>
      <c r="B61" s="11"/>
      <c r="C61" s="12"/>
      <c r="D61" s="13"/>
    </row>
    <row r="62" spans="1:4">
      <c r="A62" s="6" t="s">
        <v>129</v>
      </c>
      <c r="B62" s="7" t="s">
        <v>111</v>
      </c>
      <c r="C62" s="15" t="s">
        <v>97</v>
      </c>
      <c r="D62" s="9"/>
    </row>
    <row r="63" spans="1:4">
      <c r="A63" s="10"/>
      <c r="B63" s="11"/>
      <c r="C63" s="12"/>
      <c r="D63" s="13"/>
    </row>
    <row r="64" spans="1:4" ht="26.1" customHeight="1">
      <c r="A64" s="24" t="s">
        <v>130</v>
      </c>
      <c r="B64" s="25" t="s">
        <v>131</v>
      </c>
      <c r="C64" s="25" t="s">
        <v>97</v>
      </c>
      <c r="D64" s="26" t="s">
        <v>132</v>
      </c>
    </row>
    <row r="65" spans="1:4">
      <c r="A65" s="27"/>
      <c r="B65" s="28"/>
      <c r="C65" s="29"/>
      <c r="D65" s="30"/>
    </row>
    <row r="66" spans="1:4" ht="0.95" customHeight="1">
      <c r="A66" s="31"/>
      <c r="B66" s="32"/>
      <c r="C66" s="32"/>
      <c r="D66" s="33"/>
    </row>
  </sheetData>
  <mergeCells count="1">
    <mergeCell ref="C1:D1"/>
  </mergeCells>
  <pageMargins left="0.25" right="0.25" top="0.75" bottom="0.75" header="0.3" footer="0.3"/>
  <pageSetup paperSize="9" firstPageNumber="0" orientation="landscape" useFirstPageNumber="1" horizontalDpi="300" verticalDpi="300"/>
  <headerFooter>
    <oddHeader>&amp;C&amp;"Times New Roman,Normálne"&amp;12&amp;A</oddHeader>
    <oddFooter>&amp;C&amp;"Times New Roman,Normálne"&amp;12Strana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5</vt:i4>
      </vt:variant>
    </vt:vector>
  </HeadingPairs>
  <TitlesOfParts>
    <vt:vector size="8" baseType="lpstr">
      <vt:lpstr>Zadanie</vt:lpstr>
      <vt:lpstr>Figury</vt:lpstr>
      <vt:lpstr>Legenda</vt:lpstr>
      <vt:lpstr>Figury!Názvy_tlače</vt:lpstr>
      <vt:lpstr>Zadanie!Názvy_tlače</vt:lpstr>
      <vt:lpstr>Figury!Oblasť_tlače</vt:lpstr>
      <vt:lpstr>Legenda!Oblasť_tlače</vt:lpstr>
      <vt:lpstr>Zadanie!Oblasť_tlače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</dc:creator>
  <cp:lastModifiedBy>Jozef</cp:lastModifiedBy>
  <cp:revision>2</cp:revision>
  <cp:lastPrinted>2019-05-20T14:23:00Z</cp:lastPrinted>
  <dcterms:created xsi:type="dcterms:W3CDTF">1999-04-06T07:39:00Z</dcterms:created>
  <dcterms:modified xsi:type="dcterms:W3CDTF">2020-07-22T12:56:05Z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KSOProductBuildVer">
    <vt:lpwstr>1033-11.2.0.8970</vt:lpwstr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